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OE UNIT\2021 Budget\"/>
    </mc:Choice>
  </mc:AlternateContent>
  <bookViews>
    <workbookView xWindow="0" yWindow="0" windowWidth="28800" windowHeight="18000" activeTab="2"/>
  </bookViews>
  <sheets>
    <sheet name="Statutory Body Budget" sheetId="1" r:id="rId1"/>
    <sheet name="Statutory Body HR" sheetId="2" r:id="rId2"/>
    <sheet name="Statutory Body KPI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L20" i="3" l="1"/>
  <c r="K20" i="3"/>
  <c r="J20" i="3"/>
  <c r="I20" i="3"/>
  <c r="H20" i="3"/>
  <c r="G20" i="3"/>
  <c r="F20" i="3"/>
  <c r="L13" i="3"/>
  <c r="K13" i="3"/>
  <c r="J13" i="3"/>
  <c r="J14" i="3" s="1"/>
  <c r="I13" i="3"/>
  <c r="H13" i="3"/>
  <c r="G13" i="3"/>
  <c r="F13" i="3"/>
  <c r="L12" i="3"/>
  <c r="L14" i="3" s="1"/>
  <c r="K12" i="3"/>
  <c r="J12" i="3"/>
  <c r="I12" i="3"/>
  <c r="H12" i="3"/>
  <c r="H14" i="3" s="1"/>
  <c r="G12" i="3"/>
  <c r="G14" i="3" s="1"/>
  <c r="F12" i="3"/>
  <c r="F14" i="3" s="1"/>
  <c r="F32" i="2"/>
  <c r="B32" i="2"/>
  <c r="G30" i="2"/>
  <c r="G32" i="2" s="1"/>
  <c r="F30" i="2"/>
  <c r="E30" i="2"/>
  <c r="D30" i="2"/>
  <c r="G25" i="2"/>
  <c r="F25" i="2"/>
  <c r="E25" i="2"/>
  <c r="D25" i="2"/>
  <c r="D32" i="2" s="1"/>
  <c r="E30" i="1"/>
  <c r="F30" i="1"/>
  <c r="G30" i="1"/>
  <c r="H30" i="1"/>
  <c r="D30" i="1"/>
  <c r="C30" i="1"/>
  <c r="D20" i="1"/>
  <c r="E20" i="1"/>
  <c r="F20" i="1"/>
  <c r="G20" i="1"/>
  <c r="H20" i="1"/>
  <c r="C20" i="1"/>
  <c r="B20" i="1"/>
  <c r="E32" i="2" l="1"/>
  <c r="I14" i="3"/>
  <c r="K14" i="3"/>
  <c r="H61" i="1"/>
  <c r="G61" i="1"/>
  <c r="F61" i="1"/>
  <c r="E61" i="1"/>
  <c r="D61" i="1"/>
  <c r="C61" i="1"/>
  <c r="B61" i="1"/>
  <c r="B30" i="1"/>
  <c r="C62" i="1" l="1"/>
  <c r="G62" i="1"/>
  <c r="B62" i="1"/>
  <c r="F62" i="1"/>
  <c r="D62" i="1"/>
  <c r="H62" i="1"/>
  <c r="E62" i="1"/>
  <c r="C63" i="1" l="1"/>
  <c r="C65" i="1" s="1"/>
  <c r="B63" i="1"/>
  <c r="B65" i="1" s="1"/>
  <c r="G63" i="1"/>
  <c r="G65" i="1" s="1"/>
  <c r="E63" i="1"/>
  <c r="E65" i="1" s="1"/>
  <c r="D63" i="1"/>
  <c r="D65" i="1" s="1"/>
  <c r="F63" i="1"/>
  <c r="F65" i="1" s="1"/>
  <c r="H63" i="1"/>
  <c r="H65" i="1" s="1"/>
</calcChain>
</file>

<file path=xl/sharedStrings.xml><?xml version="1.0" encoding="utf-8"?>
<sst xmlns="http://schemas.openxmlformats.org/spreadsheetml/2006/main" count="177" uniqueCount="140">
  <si>
    <t xml:space="preserve">STATUTORY BODY INCOME AND EXPENDITURE DETAILED SHEET </t>
  </si>
  <si>
    <t>Unaudited Actuals</t>
  </si>
  <si>
    <t xml:space="preserve">Approved Budget </t>
  </si>
  <si>
    <t xml:space="preserve">Revised Budget </t>
  </si>
  <si>
    <t>Forecast Outturn</t>
  </si>
  <si>
    <t xml:space="preserve">Estimate </t>
  </si>
  <si>
    <t>Forward Estimate</t>
  </si>
  <si>
    <t>Description</t>
  </si>
  <si>
    <t xml:space="preserve">Outturn </t>
  </si>
  <si>
    <t>Interest Income</t>
  </si>
  <si>
    <t xml:space="preserve">TOTAL INCOME </t>
  </si>
  <si>
    <t>Salaries</t>
  </si>
  <si>
    <t>Wages</t>
  </si>
  <si>
    <t>Allowances</t>
  </si>
  <si>
    <t>Pension and Gratuities</t>
  </si>
  <si>
    <t>Directors' fees and expenses</t>
  </si>
  <si>
    <t>Local Travel and Subsistence</t>
  </si>
  <si>
    <t>International Travel and Subsistence</t>
  </si>
  <si>
    <t>Utilities</t>
  </si>
  <si>
    <t>Communications Expenses</t>
  </si>
  <si>
    <t>Office Expenses</t>
  </si>
  <si>
    <t>Maintenance Expenses</t>
  </si>
  <si>
    <t>Subscriptions, Periodicals, Books, etc.</t>
  </si>
  <si>
    <t>Other Supplies, Materials and Equipment</t>
  </si>
  <si>
    <t>Uniforms &amp; Protective Clothing</t>
  </si>
  <si>
    <t>Professional and Consultancy Services</t>
  </si>
  <si>
    <t>Computer License Software and Hardware Maintenance</t>
  </si>
  <si>
    <t>Insurance</t>
  </si>
  <si>
    <t>Training</t>
  </si>
  <si>
    <t>Advertising and Promotions</t>
  </si>
  <si>
    <t>Subscriptions and Contributions</t>
  </si>
  <si>
    <t>Auditing and Accounting</t>
  </si>
  <si>
    <t>Board Expenses</t>
  </si>
  <si>
    <t>Depreciation and Amortization</t>
  </si>
  <si>
    <t>Bank Charges</t>
  </si>
  <si>
    <t>Other Operating Expenses</t>
  </si>
  <si>
    <t>Operating Costs</t>
  </si>
  <si>
    <t>Total Expenditure</t>
  </si>
  <si>
    <t>Operating Deficit/Surplus before Capital Projects</t>
  </si>
  <si>
    <t>Capital Projects</t>
  </si>
  <si>
    <t>Operating Deficit /Surplus after Capital Projects</t>
  </si>
  <si>
    <t>GOVERNMENT OF THE ANGUILLA</t>
  </si>
  <si>
    <t>Subvention from GOA</t>
  </si>
  <si>
    <t>2020</t>
  </si>
  <si>
    <t>Social Security Contributions</t>
  </si>
  <si>
    <t xml:space="preserve">Human </t>
  </si>
  <si>
    <t>Payroll Cost</t>
  </si>
  <si>
    <t>Resources</t>
  </si>
  <si>
    <t>Estimate</t>
  </si>
  <si>
    <t>Salary Staff</t>
  </si>
  <si>
    <t xml:space="preserve">Temporary Cleaner </t>
  </si>
  <si>
    <t>Waged Staff</t>
  </si>
  <si>
    <t>GOVERNMENT OF ANGUILLA</t>
  </si>
  <si>
    <t>[NAME OF STATUTORY BODY]</t>
  </si>
  <si>
    <t>[LIST NAME OF POSITIONS]</t>
  </si>
  <si>
    <t>[INSERT NO.]</t>
  </si>
  <si>
    <t>[INSERT COST]</t>
  </si>
  <si>
    <t>D</t>
  </si>
  <si>
    <t>E</t>
  </si>
  <si>
    <t>STATUTORY BODY SUMMARY</t>
  </si>
  <si>
    <t>MISSION:</t>
  </si>
  <si>
    <t>STRATEGIC PRIORITIES:</t>
  </si>
  <si>
    <t>Programme/Department</t>
  </si>
  <si>
    <t>Operating Expenditure</t>
  </si>
  <si>
    <t xml:space="preserve">Capital Expenditure </t>
  </si>
  <si>
    <t>TOTAL AGENCY BUDGET CEILING</t>
  </si>
  <si>
    <t>STATUTORY BODY STAFFING RESOURCES – Actual Number of Staff by Category</t>
  </si>
  <si>
    <t>Executive/Managerial</t>
  </si>
  <si>
    <t>Technical/Front Line Services</t>
  </si>
  <si>
    <t>Administrative Support</t>
  </si>
  <si>
    <t>Wages Staff</t>
  </si>
  <si>
    <t xml:space="preserve">TOTAL AGENCY STAFFING </t>
  </si>
  <si>
    <t>PROGRAMME PERFORMANCE INFORMATION</t>
  </si>
  <si>
    <t>KEY PERFORMANCE INDICATORS</t>
  </si>
  <si>
    <t xml:space="preserve">Output Indicators (the quantity of output or services delivered by the programme) </t>
  </si>
  <si>
    <t>Outcome Indicators (the planned or achieved outcomes or impacts of the programme and/or effectiveness in achieving programme objectives)</t>
  </si>
  <si>
    <t>[Insert list of strategic proiorities]</t>
  </si>
  <si>
    <t xml:space="preserve"> EXPENDITURE - BY PROGRAMME</t>
  </si>
  <si>
    <t>2020 Approved Budget</t>
  </si>
  <si>
    <t xml:space="preserve">2020 Revised Budget </t>
  </si>
  <si>
    <t>2020 Forecast Outturn</t>
  </si>
  <si>
    <t>2021 Budget Estimates</t>
  </si>
  <si>
    <t>2022 Forward Estimates</t>
  </si>
  <si>
    <t>2023 Forward Estimates</t>
  </si>
  <si>
    <t>[INSERT PROGRAMME STRATEGY]</t>
  </si>
  <si>
    <t>[INSERT ACHEIVEMENT]</t>
  </si>
  <si>
    <t>KEY PROGRAMME STRATEGIES 2021 (Aimed at improving programme performance)</t>
  </si>
  <si>
    <t>[INSERT KEY STRATEGY 1]</t>
  </si>
  <si>
    <t>[INSERT KEY STRATEGY 2]</t>
  </si>
  <si>
    <t>[INSERT KEY STRATEGY 3]</t>
  </si>
  <si>
    <t>KPI 1 [INSERT DETAILS HERE]</t>
  </si>
  <si>
    <t>KPI 2 [INSERT DETAILS HERE]</t>
  </si>
  <si>
    <t>KPI 3 [INSERT DETAILS HERE]</t>
  </si>
  <si>
    <t>KPI 4 [INSERT DETAILS HERE]</t>
  </si>
  <si>
    <t>2019 Actual</t>
  </si>
  <si>
    <t>2020 Planned</t>
  </si>
  <si>
    <t>2020 Revised</t>
  </si>
  <si>
    <t>2020 Outturn</t>
  </si>
  <si>
    <t>2021 Estimate</t>
  </si>
  <si>
    <t>2022 Estimate</t>
  </si>
  <si>
    <t>2023 Estimate</t>
  </si>
  <si>
    <t>[INSERT INDICIATOR HERE]</t>
  </si>
  <si>
    <t>Programme and Performance Indicators for 2021</t>
  </si>
  <si>
    <t>KEY PROGRAMME STRATEGIES FOR 2021</t>
  </si>
  <si>
    <t>ACHIEVEMENTS/PROGRESS IN 2020</t>
  </si>
  <si>
    <t>Estimate of Human Resources for 2021</t>
  </si>
  <si>
    <t>2021</t>
  </si>
  <si>
    <t>Grade</t>
  </si>
  <si>
    <t>Sale of Goods</t>
  </si>
  <si>
    <t>Rental Income</t>
  </si>
  <si>
    <t>Donations and Other Grants</t>
  </si>
  <si>
    <t>Dues and Charges</t>
  </si>
  <si>
    <t>Transactions between Statutory Bodies</t>
  </si>
  <si>
    <t>Staff Medical Insurance</t>
  </si>
  <si>
    <t>Rewards &amp; Incentives</t>
  </si>
  <si>
    <t>Total Personnel Costs</t>
  </si>
  <si>
    <t>Bad Debt write off/ increase provisions</t>
  </si>
  <si>
    <t>Expenditure paid to other Government Entities</t>
  </si>
  <si>
    <t>Sundry Expenses</t>
  </si>
  <si>
    <t>Rental of Property</t>
  </si>
  <si>
    <t>Rental of Equipment</t>
  </si>
  <si>
    <t>Water Production Costs (WCA)</t>
  </si>
  <si>
    <t>Pension &amp; Long Term Benefits (ASSB &amp; PSPF )</t>
  </si>
  <si>
    <t>Short Term Benefits (ASSB)</t>
  </si>
  <si>
    <t>Pension and Benefit Contributions (ASSB &amp; PSPF)</t>
  </si>
  <si>
    <t>Government Transfer (Statutory transfers of Surpluses)</t>
  </si>
  <si>
    <t>Net Surplus/Deficit after GoA Transfer</t>
  </si>
  <si>
    <t>Other</t>
  </si>
  <si>
    <t>-</t>
  </si>
  <si>
    <t>N/A</t>
  </si>
  <si>
    <t>Hosting and Entertainment-OOCUR Conference</t>
  </si>
  <si>
    <t>PUBLIC UTILITIES COMMISSION 2021</t>
  </si>
  <si>
    <t>A Chief Executive Officer</t>
  </si>
  <si>
    <t>B Regulatory Analyst ii</t>
  </si>
  <si>
    <t xml:space="preserve">C Executive assistant to Executive Director </t>
  </si>
  <si>
    <t>PUBLIC UTILITIES COMMISSION</t>
  </si>
  <si>
    <t>To build an independent regulatory body by: recruiting and developing professional staff capable of providing sound and unbiased decisions in a timely and transparent manner; facilitating expansion and free and fair competition in the liberalised telecoms sector; and working with operators, government and the general populace in the various utility sectors towards the creation of appropriate service standards.</t>
  </si>
  <si>
    <t>Dependant on gov decision about ANGLEC Regulation</t>
  </si>
  <si>
    <t>Other Operational Income</t>
  </si>
  <si>
    <t>Operational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</si>
</sst>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_(* #,##0.0_);_(* \(#,##0.0\);_(* &quot;-&quot;?_);_(@_)"/>
    <numFmt numFmtId="169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b/>
      <i/>
      <sz val="11"/>
      <color theme="1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1" fillId="0" borderId="0"/>
  </cellStyleXfs>
  <cellXfs count="193">
    <xf numFmtId="0" fontId="0" fillId="0" borderId="0" xfId="0"/>
    <xf numFmtId="0" fontId="3" fillId="0" borderId="0" xfId="0" quotePrefix="1" applyFont="1" applyBorder="1" applyAlignment="1"/>
    <xf numFmtId="0" fontId="4" fillId="0" borderId="0" xfId="3"/>
    <xf numFmtId="0" fontId="6" fillId="0" borderId="13" xfId="4" applyFont="1" applyBorder="1"/>
    <xf numFmtId="167" fontId="6" fillId="0" borderId="14" xfId="1" applyNumberFormat="1" applyFont="1" applyFill="1" applyBorder="1" applyProtection="1"/>
    <xf numFmtId="167" fontId="6" fillId="0" borderId="9" xfId="1" applyNumberFormat="1" applyFont="1" applyFill="1" applyBorder="1" applyProtection="1"/>
    <xf numFmtId="0" fontId="6" fillId="0" borderId="13" xfId="5" applyFont="1" applyBorder="1"/>
    <xf numFmtId="0" fontId="7" fillId="0" borderId="0" xfId="3" applyFont="1"/>
    <xf numFmtId="0" fontId="6" fillId="0" borderId="13" xfId="5" applyFont="1" applyBorder="1" applyAlignment="1" applyProtection="1">
      <alignment wrapText="1"/>
    </xf>
    <xf numFmtId="167" fontId="8" fillId="0" borderId="14" xfId="1" applyNumberFormat="1" applyFont="1" applyFill="1" applyBorder="1" applyProtection="1"/>
    <xf numFmtId="167" fontId="8" fillId="0" borderId="9" xfId="1" applyNumberFormat="1" applyFont="1" applyFill="1" applyBorder="1" applyProtection="1"/>
    <xf numFmtId="0" fontId="6" fillId="0" borderId="13" xfId="4" applyFont="1" applyBorder="1" applyAlignment="1" applyProtection="1">
      <alignment wrapText="1"/>
    </xf>
    <xf numFmtId="167" fontId="3" fillId="2" borderId="16" xfId="1" applyNumberFormat="1" applyFont="1" applyFill="1" applyBorder="1" applyProtection="1"/>
    <xf numFmtId="167" fontId="4" fillId="0" borderId="0" xfId="1" applyNumberFormat="1" applyFont="1"/>
    <xf numFmtId="167" fontId="3" fillId="0" borderId="21" xfId="1" applyNumberFormat="1" applyFont="1" applyFill="1" applyBorder="1" applyAlignment="1" applyProtection="1">
      <alignment wrapText="1"/>
    </xf>
    <xf numFmtId="167" fontId="3" fillId="0" borderId="16" xfId="1" applyNumberFormat="1" applyFont="1" applyFill="1" applyBorder="1" applyProtection="1"/>
    <xf numFmtId="167" fontId="3" fillId="0" borderId="17" xfId="1" applyNumberFormat="1" applyFont="1" applyFill="1" applyBorder="1" applyProtection="1"/>
    <xf numFmtId="0" fontId="6" fillId="0" borderId="0" xfId="0" quotePrefix="1" applyFont="1" applyBorder="1" applyAlignment="1">
      <alignment horizontal="center"/>
    </xf>
    <xf numFmtId="0" fontId="9" fillId="2" borderId="1" xfId="6" quotePrefix="1" applyFont="1" applyFill="1" applyBorder="1" applyAlignment="1">
      <alignment horizontal="left" vertical="center"/>
    </xf>
    <xf numFmtId="0" fontId="9" fillId="2" borderId="22" xfId="6" applyFont="1" applyFill="1" applyBorder="1" applyAlignment="1">
      <alignment vertical="center"/>
    </xf>
    <xf numFmtId="0" fontId="9" fillId="2" borderId="7" xfId="6" quotePrefix="1" applyFont="1" applyFill="1" applyBorder="1" applyAlignment="1">
      <alignment horizontal="left" vertical="center"/>
    </xf>
    <xf numFmtId="0" fontId="9" fillId="3" borderId="14" xfId="6" applyFont="1" applyFill="1" applyBorder="1" applyAlignment="1">
      <alignment vertical="center"/>
    </xf>
    <xf numFmtId="164" fontId="9" fillId="3" borderId="8" xfId="6" applyNumberFormat="1" applyFont="1" applyFill="1" applyBorder="1" applyAlignment="1">
      <alignment horizontal="center"/>
    </xf>
    <xf numFmtId="164" fontId="9" fillId="3" borderId="23" xfId="6" applyNumberFormat="1" applyFont="1" applyFill="1" applyBorder="1" applyAlignment="1">
      <alignment horizontal="center"/>
    </xf>
    <xf numFmtId="0" fontId="9" fillId="2" borderId="10" xfId="6" applyFont="1" applyFill="1" applyBorder="1" applyAlignment="1">
      <alignment horizontal="left" vertical="center"/>
    </xf>
    <xf numFmtId="0" fontId="9" fillId="2" borderId="11" xfId="6" applyFont="1" applyFill="1" applyBorder="1" applyAlignment="1">
      <alignment vertical="center"/>
    </xf>
    <xf numFmtId="164" fontId="9" fillId="3" borderId="11" xfId="6" applyNumberFormat="1" applyFont="1" applyFill="1" applyBorder="1" applyAlignment="1">
      <alignment horizontal="center"/>
    </xf>
    <xf numFmtId="164" fontId="9" fillId="3" borderId="24" xfId="6" applyNumberFormat="1" applyFont="1" applyFill="1" applyBorder="1" applyAlignment="1">
      <alignment horizontal="center"/>
    </xf>
    <xf numFmtId="0" fontId="4" fillId="0" borderId="7" xfId="6" applyFont="1" applyFill="1" applyBorder="1" applyAlignment="1">
      <alignment horizontal="left"/>
    </xf>
    <xf numFmtId="0" fontId="4" fillId="0" borderId="14" xfId="6" applyNumberFormat="1" applyFont="1" applyFill="1" applyBorder="1" applyAlignment="1">
      <alignment horizontal="center"/>
    </xf>
    <xf numFmtId="167" fontId="4" fillId="0" borderId="25" xfId="7" applyNumberFormat="1" applyFont="1" applyFill="1" applyBorder="1"/>
    <xf numFmtId="0" fontId="0" fillId="0" borderId="0" xfId="0" applyBorder="1"/>
    <xf numFmtId="168" fontId="0" fillId="0" borderId="0" xfId="0" applyNumberFormat="1"/>
    <xf numFmtId="0" fontId="4" fillId="0" borderId="14" xfId="8" applyFont="1" applyBorder="1" applyAlignment="1">
      <alignment horizontal="center"/>
    </xf>
    <xf numFmtId="167" fontId="4" fillId="0" borderId="25" xfId="7" applyNumberFormat="1" applyFont="1" applyBorder="1"/>
    <xf numFmtId="0" fontId="4" fillId="0" borderId="14" xfId="8" applyFont="1" applyFill="1" applyBorder="1" applyAlignment="1">
      <alignment horizontal="center"/>
    </xf>
    <xf numFmtId="167" fontId="4" fillId="0" borderId="25" xfId="7" applyNumberFormat="1" applyFont="1" applyFill="1" applyBorder="1" applyAlignment="1">
      <alignment horizontal="right"/>
    </xf>
    <xf numFmtId="0" fontId="9" fillId="4" borderId="26" xfId="6" applyFont="1" applyFill="1" applyBorder="1" applyAlignment="1">
      <alignment horizontal="left" vertical="center"/>
    </xf>
    <xf numFmtId="0" fontId="9" fillId="4" borderId="19" xfId="6" applyNumberFormat="1" applyFont="1" applyFill="1" applyBorder="1" applyAlignment="1">
      <alignment horizontal="center" vertical="center"/>
    </xf>
    <xf numFmtId="167" fontId="9" fillId="4" borderId="20" xfId="7" applyNumberFormat="1" applyFont="1" applyFill="1" applyBorder="1" applyAlignment="1">
      <alignment horizontal="right" vertical="center"/>
    </xf>
    <xf numFmtId="0" fontId="9" fillId="2" borderId="27" xfId="6" applyFont="1" applyFill="1" applyBorder="1" applyAlignment="1">
      <alignment horizontal="left" vertical="center"/>
    </xf>
    <xf numFmtId="0" fontId="9" fillId="2" borderId="28" xfId="6" applyNumberFormat="1" applyFont="1" applyFill="1" applyBorder="1" applyAlignment="1">
      <alignment horizontal="center" vertical="center"/>
    </xf>
    <xf numFmtId="167" fontId="9" fillId="2" borderId="29" xfId="7" applyNumberFormat="1" applyFont="1" applyFill="1" applyBorder="1" applyAlignment="1">
      <alignment horizontal="right" vertical="center"/>
    </xf>
    <xf numFmtId="0" fontId="9" fillId="0" borderId="0" xfId="6" applyFont="1" applyFill="1" applyBorder="1" applyAlignment="1">
      <alignment horizontal="left" vertical="center"/>
    </xf>
    <xf numFmtId="0" fontId="9" fillId="0" borderId="0" xfId="6" applyNumberFormat="1" applyFont="1" applyFill="1" applyBorder="1" applyAlignment="1">
      <alignment horizontal="center" vertical="center"/>
    </xf>
    <xf numFmtId="167" fontId="9" fillId="0" borderId="0" xfId="7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6" fillId="0" borderId="0" xfId="0" quotePrefix="1" applyFont="1" applyBorder="1" applyAlignment="1">
      <alignment horizontal="left"/>
    </xf>
    <xf numFmtId="49" fontId="10" fillId="0" borderId="0" xfId="0" applyNumberFormat="1" applyFont="1" applyBorder="1"/>
    <xf numFmtId="49" fontId="2" fillId="0" borderId="0" xfId="0" applyNumberFormat="1" applyFont="1" applyBorder="1"/>
    <xf numFmtId="49" fontId="9" fillId="0" borderId="0" xfId="0" applyNumberFormat="1" applyFont="1" applyBorder="1"/>
    <xf numFmtId="0" fontId="4" fillId="0" borderId="0" xfId="0" applyFont="1" applyBorder="1"/>
    <xf numFmtId="169" fontId="4" fillId="0" borderId="0" xfId="2" applyNumberFormat="1" applyFont="1" applyFill="1" applyBorder="1" applyAlignment="1" applyProtection="1">
      <alignment vertical="top" wrapText="1"/>
      <protection locked="0"/>
    </xf>
    <xf numFmtId="169" fontId="4" fillId="0" borderId="9" xfId="2" applyNumberFormat="1" applyFont="1" applyFill="1" applyBorder="1" applyAlignment="1" applyProtection="1">
      <alignment vertical="top" wrapText="1"/>
      <protection locked="0"/>
    </xf>
    <xf numFmtId="0" fontId="4" fillId="0" borderId="9" xfId="0" applyFont="1" applyFill="1" applyBorder="1" applyAlignment="1" applyProtection="1">
      <alignment vertical="top" wrapText="1"/>
    </xf>
    <xf numFmtId="0" fontId="4" fillId="0" borderId="0" xfId="0" applyFont="1" applyFill="1" applyBorder="1"/>
    <xf numFmtId="0" fontId="4" fillId="0" borderId="9" xfId="0" applyFont="1" applyFill="1" applyBorder="1"/>
    <xf numFmtId="10" fontId="4" fillId="0" borderId="0" xfId="0" applyNumberFormat="1" applyFont="1" applyFill="1" applyBorder="1" applyAlignment="1" applyProtection="1">
      <alignment vertical="top" wrapText="1"/>
    </xf>
    <xf numFmtId="10" fontId="4" fillId="0" borderId="9" xfId="0" applyNumberFormat="1" applyFont="1" applyFill="1" applyBorder="1" applyAlignment="1" applyProtection="1">
      <alignment vertical="top" wrapText="1"/>
    </xf>
    <xf numFmtId="10" fontId="4" fillId="0" borderId="0" xfId="0" applyNumberFormat="1" applyFont="1" applyFill="1" applyBorder="1" applyAlignment="1" applyProtection="1">
      <alignment vertical="top" wrapText="1"/>
      <protection locked="0"/>
    </xf>
    <xf numFmtId="10" fontId="4" fillId="0" borderId="9" xfId="0" applyNumberFormat="1" applyFont="1" applyFill="1" applyBorder="1" applyAlignment="1" applyProtection="1">
      <alignment vertical="top" wrapText="1"/>
      <protection locked="0"/>
    </xf>
    <xf numFmtId="10" fontId="4" fillId="0" borderId="45" xfId="0" applyNumberFormat="1" applyFont="1" applyFill="1" applyBorder="1" applyAlignment="1">
      <alignment vertical="top" wrapText="1"/>
    </xf>
    <xf numFmtId="10" fontId="4" fillId="0" borderId="45" xfId="0" applyNumberFormat="1" applyFont="1" applyFill="1" applyBorder="1" applyAlignment="1">
      <alignment vertical="top"/>
    </xf>
    <xf numFmtId="10" fontId="4" fillId="0" borderId="12" xfId="0" applyNumberFormat="1" applyFont="1" applyFill="1" applyBorder="1" applyAlignment="1">
      <alignment vertical="top"/>
    </xf>
    <xf numFmtId="0" fontId="4" fillId="0" borderId="0" xfId="0" applyFont="1"/>
    <xf numFmtId="0" fontId="5" fillId="2" borderId="2" xfId="3" applyFont="1" applyFill="1" applyBorder="1" applyAlignment="1" applyProtection="1">
      <alignment horizontal="center"/>
    </xf>
    <xf numFmtId="0" fontId="5" fillId="2" borderId="2" xfId="3" quotePrefix="1" applyNumberFormat="1" applyFont="1" applyFill="1" applyBorder="1" applyAlignment="1" applyProtection="1">
      <alignment horizontal="center"/>
    </xf>
    <xf numFmtId="0" fontId="5" fillId="2" borderId="6" xfId="3" applyFont="1" applyFill="1" applyBorder="1" applyAlignment="1" applyProtection="1">
      <alignment horizontal="center"/>
    </xf>
    <xf numFmtId="0" fontId="3" fillId="2" borderId="15" xfId="4" applyFont="1" applyFill="1" applyBorder="1" applyAlignment="1" applyProtection="1">
      <alignment wrapText="1"/>
    </xf>
    <xf numFmtId="0" fontId="3" fillId="2" borderId="18" xfId="4" applyFont="1" applyFill="1" applyBorder="1" applyAlignment="1" applyProtection="1">
      <alignment wrapText="1"/>
    </xf>
    <xf numFmtId="167" fontId="3" fillId="2" borderId="19" xfId="1" applyNumberFormat="1" applyFont="1" applyFill="1" applyBorder="1" applyProtection="1"/>
    <xf numFmtId="167" fontId="3" fillId="2" borderId="20" xfId="1" applyNumberFormat="1" applyFont="1" applyFill="1" applyBorder="1" applyProtection="1"/>
    <xf numFmtId="0" fontId="3" fillId="6" borderId="15" xfId="4" applyFont="1" applyFill="1" applyBorder="1" applyAlignment="1" applyProtection="1">
      <alignment wrapText="1"/>
    </xf>
    <xf numFmtId="167" fontId="3" fillId="6" borderId="16" xfId="1" applyNumberFormat="1" applyFont="1" applyFill="1" applyBorder="1" applyProtection="1"/>
    <xf numFmtId="167" fontId="3" fillId="6" borderId="17" xfId="1" applyNumberFormat="1" applyFont="1" applyFill="1" applyBorder="1" applyProtection="1"/>
    <xf numFmtId="167" fontId="3" fillId="7" borderId="21" xfId="1" applyNumberFormat="1" applyFont="1" applyFill="1" applyBorder="1" applyAlignment="1" applyProtection="1">
      <alignment wrapText="1"/>
    </xf>
    <xf numFmtId="167" fontId="3" fillId="7" borderId="16" xfId="1" applyNumberFormat="1" applyFont="1" applyFill="1" applyBorder="1" applyProtection="1"/>
    <xf numFmtId="167" fontId="3" fillId="7" borderId="17" xfId="1" applyNumberFormat="1" applyFont="1" applyFill="1" applyBorder="1" applyProtection="1"/>
    <xf numFmtId="167" fontId="3" fillId="7" borderId="15" xfId="1" applyNumberFormat="1" applyFont="1" applyFill="1" applyBorder="1" applyAlignment="1" applyProtection="1">
      <alignment wrapText="1"/>
    </xf>
    <xf numFmtId="169" fontId="4" fillId="0" borderId="36" xfId="2" applyNumberFormat="1" applyFont="1" applyFill="1" applyBorder="1" applyAlignment="1" applyProtection="1">
      <alignment vertical="top" wrapText="1"/>
      <protection locked="0"/>
    </xf>
    <xf numFmtId="169" fontId="9" fillId="5" borderId="0" xfId="2" applyNumberFormat="1" applyFont="1" applyFill="1" applyBorder="1" applyAlignment="1" applyProtection="1">
      <alignment vertical="top" wrapText="1"/>
    </xf>
    <xf numFmtId="169" fontId="9" fillId="5" borderId="9" xfId="2" applyNumberFormat="1" applyFont="1" applyFill="1" applyBorder="1" applyAlignment="1" applyProtection="1">
      <alignment vertical="top" wrapText="1"/>
    </xf>
    <xf numFmtId="0" fontId="4" fillId="0" borderId="49" xfId="6" applyFont="1" applyFill="1" applyBorder="1"/>
    <xf numFmtId="0" fontId="9" fillId="4" borderId="50" xfId="6" applyFont="1" applyFill="1" applyBorder="1" applyAlignment="1">
      <alignment vertical="center"/>
    </xf>
    <xf numFmtId="0" fontId="4" fillId="0" borderId="49" xfId="8" applyFont="1" applyBorder="1"/>
    <xf numFmtId="0" fontId="9" fillId="4" borderId="50" xfId="6" applyFont="1" applyFill="1" applyBorder="1" applyAlignment="1">
      <alignment horizontal="left" vertical="center"/>
    </xf>
    <xf numFmtId="0" fontId="9" fillId="2" borderId="51" xfId="6" applyFont="1" applyFill="1" applyBorder="1" applyAlignment="1">
      <alignment horizontal="left" vertical="center"/>
    </xf>
    <xf numFmtId="0" fontId="4" fillId="0" borderId="46" xfId="6" applyNumberFormat="1" applyFont="1" applyFill="1" applyBorder="1" applyAlignment="1">
      <alignment horizontal="center"/>
    </xf>
    <xf numFmtId="0" fontId="4" fillId="0" borderId="46" xfId="8" applyFont="1" applyBorder="1" applyAlignment="1">
      <alignment horizontal="center"/>
    </xf>
    <xf numFmtId="0" fontId="4" fillId="0" borderId="46" xfId="8" applyFont="1" applyFill="1" applyBorder="1" applyAlignment="1">
      <alignment horizontal="center"/>
    </xf>
    <xf numFmtId="0" fontId="9" fillId="4" borderId="47" xfId="6" applyNumberFormat="1" applyFont="1" applyFill="1" applyBorder="1" applyAlignment="1">
      <alignment horizontal="center" vertical="center"/>
    </xf>
    <xf numFmtId="0" fontId="9" fillId="2" borderId="48" xfId="6" applyNumberFormat="1" applyFont="1" applyFill="1" applyBorder="1" applyAlignment="1">
      <alignment horizontal="center" vertical="center"/>
    </xf>
    <xf numFmtId="0" fontId="0" fillId="0" borderId="52" xfId="0" applyBorder="1"/>
    <xf numFmtId="0" fontId="0" fillId="0" borderId="53" xfId="0" applyBorder="1"/>
    <xf numFmtId="0" fontId="0" fillId="0" borderId="53" xfId="0" applyFill="1" applyBorder="1"/>
    <xf numFmtId="0" fontId="4" fillId="0" borderId="53" xfId="6" applyFont="1" applyFill="1" applyBorder="1"/>
    <xf numFmtId="0" fontId="9" fillId="4" borderId="54" xfId="6" applyFont="1" applyFill="1" applyBorder="1" applyAlignment="1">
      <alignment vertical="center"/>
    </xf>
    <xf numFmtId="0" fontId="4" fillId="0" borderId="53" xfId="8" applyFont="1" applyBorder="1"/>
    <xf numFmtId="0" fontId="9" fillId="4" borderId="54" xfId="6" applyFont="1" applyFill="1" applyBorder="1" applyAlignment="1">
      <alignment horizontal="left" vertical="center"/>
    </xf>
    <xf numFmtId="0" fontId="9" fillId="2" borderId="55" xfId="6" applyFont="1" applyFill="1" applyBorder="1" applyAlignment="1">
      <alignment horizontal="left" vertical="center"/>
    </xf>
    <xf numFmtId="0" fontId="5" fillId="2" borderId="9" xfId="3" applyFont="1" applyFill="1" applyBorder="1" applyAlignment="1" applyProtection="1">
      <alignment horizontal="center" wrapText="1"/>
    </xf>
    <xf numFmtId="0" fontId="4" fillId="5" borderId="32" xfId="0" applyFont="1" applyFill="1" applyBorder="1" applyAlignment="1" applyProtection="1">
      <alignment vertical="top" wrapText="1"/>
    </xf>
    <xf numFmtId="0" fontId="4" fillId="5" borderId="33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9" fillId="4" borderId="32" xfId="0" applyFont="1" applyFill="1" applyBorder="1" applyAlignment="1" applyProtection="1">
      <alignment horizontal="center" vertical="top" wrapText="1"/>
    </xf>
    <xf numFmtId="0" fontId="9" fillId="4" borderId="33" xfId="0" applyFont="1" applyFill="1" applyBorder="1" applyAlignment="1" applyProtection="1">
      <alignment horizontal="center" vertical="top" wrapText="1"/>
    </xf>
    <xf numFmtId="0" fontId="9" fillId="4" borderId="37" xfId="0" applyFont="1" applyFill="1" applyBorder="1" applyAlignment="1" applyProtection="1">
      <alignment horizontal="center" vertical="top" wrapText="1"/>
    </xf>
    <xf numFmtId="0" fontId="9" fillId="4" borderId="38" xfId="0" applyFont="1" applyFill="1" applyBorder="1" applyAlignment="1" applyProtection="1">
      <alignment horizontal="center" vertical="top" wrapText="1"/>
    </xf>
    <xf numFmtId="0" fontId="9" fillId="4" borderId="39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4" fillId="0" borderId="9" xfId="0" applyFont="1" applyFill="1" applyBorder="1" applyAlignment="1" applyProtection="1">
      <alignment vertical="top" wrapText="1"/>
      <protection locked="0"/>
    </xf>
    <xf numFmtId="0" fontId="11" fillId="0" borderId="0" xfId="0" quotePrefix="1" applyFont="1" applyBorder="1" applyAlignment="1"/>
    <xf numFmtId="0" fontId="5" fillId="2" borderId="13" xfId="3" applyFont="1" applyFill="1" applyBorder="1" applyAlignment="1" applyProtection="1">
      <alignment horizontal="center" vertical="center" wrapText="1"/>
    </xf>
    <xf numFmtId="0" fontId="5" fillId="2" borderId="14" xfId="3" applyFont="1" applyFill="1" applyBorder="1" applyAlignment="1" applyProtection="1">
      <alignment horizontal="center" wrapText="1"/>
    </xf>
    <xf numFmtId="0" fontId="5" fillId="2" borderId="14" xfId="3" applyFont="1" applyFill="1" applyBorder="1" applyAlignment="1" applyProtection="1">
      <alignment horizontal="center"/>
    </xf>
    <xf numFmtId="167" fontId="3" fillId="7" borderId="0" xfId="1" applyNumberFormat="1" applyFont="1" applyFill="1" applyBorder="1" applyAlignment="1" applyProtection="1">
      <alignment wrapText="1"/>
    </xf>
    <xf numFmtId="167" fontId="3" fillId="7" borderId="0" xfId="1" applyNumberFormat="1" applyFont="1" applyFill="1" applyBorder="1" applyProtection="1"/>
    <xf numFmtId="0" fontId="3" fillId="0" borderId="0" xfId="0" quotePrefix="1" applyFont="1" applyFill="1" applyBorder="1" applyAlignment="1"/>
    <xf numFmtId="0" fontId="4" fillId="0" borderId="0" xfId="0" applyFont="1" applyFill="1" applyBorder="1" applyAlignment="1" applyProtection="1">
      <alignment vertical="top"/>
      <protection locked="0"/>
    </xf>
    <xf numFmtId="0" fontId="4" fillId="0" borderId="9" xfId="0" applyFont="1" applyFill="1" applyBorder="1" applyAlignment="1" applyProtection="1">
      <alignment vertical="top"/>
      <protection locked="0"/>
    </xf>
    <xf numFmtId="0" fontId="5" fillId="2" borderId="8" xfId="3" applyFont="1" applyFill="1" applyBorder="1" applyAlignment="1" applyProtection="1">
      <alignment horizontal="center"/>
    </xf>
    <xf numFmtId="0" fontId="5" fillId="2" borderId="11" xfId="3" applyFont="1" applyFill="1" applyBorder="1" applyAlignment="1" applyProtection="1">
      <alignment horizontal="center"/>
    </xf>
    <xf numFmtId="0" fontId="5" fillId="2" borderId="8" xfId="3" applyFont="1" applyFill="1" applyBorder="1" applyAlignment="1" applyProtection="1">
      <alignment horizontal="center" wrapText="1"/>
    </xf>
    <xf numFmtId="0" fontId="5" fillId="2" borderId="11" xfId="3" applyFont="1" applyFill="1" applyBorder="1" applyAlignment="1" applyProtection="1">
      <alignment horizontal="center" wrapText="1"/>
    </xf>
    <xf numFmtId="0" fontId="5" fillId="2" borderId="9" xfId="3" applyFont="1" applyFill="1" applyBorder="1" applyAlignment="1" applyProtection="1">
      <alignment horizontal="center" wrapText="1"/>
    </xf>
    <xf numFmtId="0" fontId="5" fillId="2" borderId="12" xfId="3" applyFont="1" applyFill="1" applyBorder="1" applyAlignment="1" applyProtection="1">
      <alignment horizontal="center" wrapText="1"/>
    </xf>
    <xf numFmtId="0" fontId="5" fillId="2" borderId="1" xfId="3" applyFont="1" applyFill="1" applyBorder="1" applyAlignment="1" applyProtection="1">
      <alignment horizontal="center" vertical="center" wrapText="1"/>
    </xf>
    <xf numFmtId="0" fontId="5" fillId="2" borderId="7" xfId="3" applyFont="1" applyFill="1" applyBorder="1" applyAlignment="1" applyProtection="1">
      <alignment horizontal="center" vertical="center" wrapText="1"/>
    </xf>
    <xf numFmtId="0" fontId="5" fillId="2" borderId="10" xfId="3" applyFont="1" applyFill="1" applyBorder="1" applyAlignment="1" applyProtection="1">
      <alignment horizontal="center" vertical="center" wrapText="1"/>
    </xf>
    <xf numFmtId="17" fontId="3" fillId="2" borderId="3" xfId="3" quotePrefix="1" applyNumberFormat="1" applyFont="1" applyFill="1" applyBorder="1" applyAlignment="1">
      <alignment horizontal="center"/>
    </xf>
    <xf numFmtId="17" fontId="3" fillId="2" borderId="4" xfId="3" applyNumberFormat="1" applyFont="1" applyFill="1" applyBorder="1" applyAlignment="1">
      <alignment horizontal="center"/>
    </xf>
    <xf numFmtId="17" fontId="3" fillId="2" borderId="5" xfId="3" applyNumberFormat="1" applyFont="1" applyFill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164" fontId="9" fillId="3" borderId="2" xfId="6" quotePrefix="1" applyNumberFormat="1" applyFont="1" applyFill="1" applyBorder="1" applyAlignment="1">
      <alignment horizontal="center"/>
    </xf>
    <xf numFmtId="164" fontId="9" fillId="3" borderId="6" xfId="6" applyNumberFormat="1" applyFont="1" applyFill="1" applyBorder="1" applyAlignment="1">
      <alignment horizontal="center"/>
    </xf>
    <xf numFmtId="0" fontId="9" fillId="5" borderId="18" xfId="0" applyFont="1" applyFill="1" applyBorder="1" applyAlignment="1" applyProtection="1">
      <alignment vertical="top" wrapText="1"/>
    </xf>
    <xf numFmtId="0" fontId="9" fillId="5" borderId="32" xfId="0" applyFont="1" applyFill="1" applyBorder="1" applyAlignment="1" applyProtection="1">
      <alignment vertical="top" wrapText="1"/>
    </xf>
    <xf numFmtId="0" fontId="4" fillId="5" borderId="32" xfId="0" applyFont="1" applyFill="1" applyBorder="1" applyAlignment="1" applyProtection="1">
      <alignment vertical="top" wrapText="1"/>
    </xf>
    <xf numFmtId="0" fontId="4" fillId="5" borderId="33" xfId="0" applyFont="1" applyFill="1" applyBorder="1" applyAlignment="1" applyProtection="1">
      <alignment vertical="top" wrapText="1"/>
    </xf>
    <xf numFmtId="0" fontId="4" fillId="0" borderId="13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44" xfId="0" applyFont="1" applyFill="1" applyBorder="1" applyAlignment="1" applyProtection="1">
      <alignment vertical="top" wrapText="1"/>
      <protection locked="0"/>
    </xf>
    <xf numFmtId="0" fontId="4" fillId="0" borderId="45" xfId="0" applyFont="1" applyFill="1" applyBorder="1" applyAlignment="1" applyProtection="1">
      <alignment vertical="top" wrapText="1"/>
      <protection locked="0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37" xfId="0" applyFont="1" applyFill="1" applyBorder="1" applyAlignment="1" applyProtection="1">
      <alignment horizontal="left" vertical="top" wrapText="1"/>
    </xf>
    <xf numFmtId="0" fontId="4" fillId="0" borderId="38" xfId="0" applyFont="1" applyFill="1" applyBorder="1" applyAlignment="1" applyProtection="1">
      <alignment horizontal="left" vertical="top" wrapText="1"/>
    </xf>
    <xf numFmtId="0" fontId="4" fillId="0" borderId="42" xfId="0" applyFont="1" applyFill="1" applyBorder="1" applyAlignment="1" applyProtection="1">
      <alignment horizontal="left" vertical="top" wrapText="1"/>
    </xf>
    <xf numFmtId="0" fontId="4" fillId="0" borderId="43" xfId="0" applyFont="1" applyFill="1" applyBorder="1" applyAlignment="1" applyProtection="1">
      <alignment horizontal="left" vertical="top" wrapText="1"/>
    </xf>
    <xf numFmtId="0" fontId="4" fillId="0" borderId="39" xfId="0" applyFont="1" applyFill="1" applyBorder="1" applyAlignment="1" applyProtection="1">
      <alignment horizontal="left" vertical="top" wrapText="1"/>
    </xf>
    <xf numFmtId="0" fontId="9" fillId="4" borderId="18" xfId="0" applyFont="1" applyFill="1" applyBorder="1" applyAlignment="1" applyProtection="1">
      <alignment horizontal="center" vertical="top" wrapText="1"/>
    </xf>
    <xf numFmtId="0" fontId="9" fillId="4" borderId="32" xfId="0" applyFont="1" applyFill="1" applyBorder="1" applyAlignment="1" applyProtection="1">
      <alignment horizontal="center" vertical="top" wrapText="1"/>
    </xf>
    <xf numFmtId="0" fontId="9" fillId="4" borderId="33" xfId="0" applyFont="1" applyFill="1" applyBorder="1" applyAlignment="1" applyProtection="1">
      <alignment horizontal="center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9" xfId="0" applyFont="1" applyFill="1" applyBorder="1" applyAlignment="1" applyProtection="1">
      <alignment horizontal="left" vertical="top" wrapText="1"/>
    </xf>
    <xf numFmtId="0" fontId="9" fillId="4" borderId="18" xfId="0" applyFont="1" applyFill="1" applyBorder="1" applyAlignment="1" applyProtection="1">
      <alignment vertical="top" wrapText="1"/>
    </xf>
    <xf numFmtId="0" fontId="4" fillId="4" borderId="32" xfId="0" applyFont="1" applyFill="1" applyBorder="1" applyAlignment="1" applyProtection="1">
      <alignment vertical="top" wrapText="1"/>
    </xf>
    <xf numFmtId="0" fontId="9" fillId="4" borderId="37" xfId="0" applyFont="1" applyFill="1" applyBorder="1" applyAlignment="1" applyProtection="1">
      <alignment horizontal="center" vertical="top" wrapText="1"/>
    </xf>
    <xf numFmtId="0" fontId="9" fillId="4" borderId="38" xfId="0" applyFont="1" applyFill="1" applyBorder="1" applyAlignment="1" applyProtection="1">
      <alignment horizontal="center" vertical="top" wrapText="1"/>
    </xf>
    <xf numFmtId="0" fontId="9" fillId="4" borderId="39" xfId="0" applyFont="1" applyFill="1" applyBorder="1" applyAlignment="1" applyProtection="1">
      <alignment horizontal="center" vertical="top" wrapText="1"/>
    </xf>
    <xf numFmtId="0" fontId="9" fillId="5" borderId="26" xfId="0" applyFont="1" applyFill="1" applyBorder="1" applyAlignment="1" applyProtection="1">
      <alignment horizontal="center" vertical="top" wrapText="1"/>
    </xf>
    <xf numFmtId="0" fontId="9" fillId="5" borderId="19" xfId="0" applyFont="1" applyFill="1" applyBorder="1" applyAlignment="1" applyProtection="1">
      <alignment horizontal="center" vertical="top" wrapText="1"/>
    </xf>
    <xf numFmtId="0" fontId="9" fillId="5" borderId="20" xfId="0" applyFont="1" applyFill="1" applyBorder="1" applyAlignment="1" applyProtection="1">
      <alignment horizontal="center" vertical="top" wrapText="1"/>
    </xf>
    <xf numFmtId="0" fontId="4" fillId="0" borderId="34" xfId="0" applyFont="1" applyFill="1" applyBorder="1" applyAlignment="1" applyProtection="1">
      <alignment horizontal="left" vertical="top" wrapText="1"/>
    </xf>
    <xf numFmtId="0" fontId="4" fillId="0" borderId="35" xfId="0" applyFont="1" applyFill="1" applyBorder="1" applyAlignment="1" applyProtection="1">
      <alignment horizontal="left" vertical="top" wrapText="1"/>
    </xf>
    <xf numFmtId="0" fontId="4" fillId="0" borderId="40" xfId="0" applyFont="1" applyFill="1" applyBorder="1" applyAlignment="1" applyProtection="1">
      <alignment horizontal="left" vertical="top" wrapText="1"/>
    </xf>
    <xf numFmtId="0" fontId="4" fillId="0" borderId="41" xfId="0" applyFont="1" applyFill="1" applyBorder="1" applyAlignment="1" applyProtection="1">
      <alignment horizontal="left" vertical="top" wrapText="1"/>
    </xf>
    <xf numFmtId="0" fontId="4" fillId="0" borderId="36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0" fontId="9" fillId="4" borderId="13" xfId="0" applyFont="1" applyFill="1" applyBorder="1" applyAlignment="1" applyProtection="1">
      <alignment vertical="top" wrapText="1"/>
    </xf>
    <xf numFmtId="0" fontId="4" fillId="4" borderId="0" xfId="0" applyFont="1" applyFill="1" applyBorder="1" applyAlignment="1" applyProtection="1">
      <alignment vertical="top" wrapText="1"/>
    </xf>
    <xf numFmtId="0" fontId="4" fillId="4" borderId="9" xfId="0" applyFont="1" applyFill="1" applyBorder="1" applyAlignment="1" applyProtection="1">
      <alignment vertical="top" wrapText="1"/>
    </xf>
    <xf numFmtId="0" fontId="4" fillId="0" borderId="9" xfId="0" applyFont="1" applyFill="1" applyBorder="1" applyAlignment="1" applyProtection="1">
      <alignment vertical="top" wrapText="1"/>
      <protection locked="0"/>
    </xf>
    <xf numFmtId="0" fontId="9" fillId="4" borderId="34" xfId="0" applyFont="1" applyFill="1" applyBorder="1" applyAlignment="1" applyProtection="1">
      <alignment horizontal="center" vertical="top" wrapText="1"/>
    </xf>
    <xf numFmtId="0" fontId="9" fillId="4" borderId="35" xfId="0" applyFont="1" applyFill="1" applyBorder="1" applyAlignment="1" applyProtection="1">
      <alignment horizontal="center" vertical="top" wrapText="1"/>
    </xf>
    <xf numFmtId="0" fontId="9" fillId="4" borderId="36" xfId="0" applyFont="1" applyFill="1" applyBorder="1" applyAlignment="1" applyProtection="1">
      <alignment horizontal="center" vertical="top" wrapText="1"/>
    </xf>
    <xf numFmtId="0" fontId="9" fillId="4" borderId="38" xfId="0" applyFont="1" applyFill="1" applyBorder="1" applyAlignment="1" applyProtection="1">
      <alignment horizontal="left" vertical="top" wrapText="1"/>
    </xf>
    <xf numFmtId="0" fontId="9" fillId="5" borderId="13" xfId="0" applyFont="1" applyFill="1" applyBorder="1" applyAlignment="1" applyProtection="1">
      <alignment vertical="top" wrapText="1"/>
    </xf>
    <xf numFmtId="0" fontId="9" fillId="5" borderId="0" xfId="0" applyFont="1" applyFill="1" applyBorder="1" applyAlignment="1" applyProtection="1">
      <alignment vertical="top" wrapText="1"/>
    </xf>
    <xf numFmtId="0" fontId="4" fillId="4" borderId="32" xfId="0" applyFont="1" applyFill="1" applyBorder="1" applyAlignment="1" applyProtection="1">
      <alignment horizontal="center" vertical="top" wrapText="1"/>
    </xf>
    <xf numFmtId="0" fontId="4" fillId="4" borderId="33" xfId="0" applyFont="1" applyFill="1" applyBorder="1" applyAlignment="1" applyProtection="1">
      <alignment horizontal="center" vertical="top" wrapText="1"/>
    </xf>
    <xf numFmtId="0" fontId="4" fillId="0" borderId="18" xfId="0" applyFont="1" applyFill="1" applyBorder="1" applyAlignment="1" applyProtection="1">
      <alignment vertical="top" wrapText="1"/>
      <protection locked="0"/>
    </xf>
    <xf numFmtId="0" fontId="4" fillId="0" borderId="32" xfId="0" applyFont="1" applyFill="1" applyBorder="1" applyAlignment="1" applyProtection="1">
      <alignment vertical="top" wrapText="1"/>
      <protection locked="0"/>
    </xf>
    <xf numFmtId="0" fontId="4" fillId="0" borderId="33" xfId="0" applyFont="1" applyFill="1" applyBorder="1" applyAlignment="1" applyProtection="1">
      <alignment vertical="top" wrapText="1"/>
      <protection locked="0"/>
    </xf>
    <xf numFmtId="0" fontId="9" fillId="4" borderId="21" xfId="0" applyFont="1" applyFill="1" applyBorder="1" applyAlignment="1" applyProtection="1">
      <alignment horizontal="center" vertical="top" wrapText="1"/>
    </xf>
    <xf numFmtId="0" fontId="4" fillId="4" borderId="30" xfId="0" applyFont="1" applyFill="1" applyBorder="1" applyAlignment="1" applyProtection="1">
      <alignment horizontal="center" vertical="top" wrapText="1"/>
    </xf>
    <xf numFmtId="0" fontId="4" fillId="4" borderId="31" xfId="0" applyFont="1" applyFill="1" applyBorder="1" applyAlignment="1" applyProtection="1">
      <alignment horizontal="center" vertical="top" wrapText="1"/>
    </xf>
    <xf numFmtId="0" fontId="9" fillId="4" borderId="13" xfId="0" applyFont="1" applyFill="1" applyBorder="1" applyAlignment="1" applyProtection="1">
      <alignment horizontal="left" vertical="top" wrapText="1"/>
    </xf>
    <xf numFmtId="0" fontId="4" fillId="4" borderId="0" xfId="0" applyFont="1" applyFill="1" applyBorder="1" applyAlignment="1" applyProtection="1">
      <alignment horizontal="left" vertical="top" wrapText="1"/>
    </xf>
    <xf numFmtId="0" fontId="4" fillId="4" borderId="9" xfId="0" applyFont="1" applyFill="1" applyBorder="1" applyAlignment="1" applyProtection="1">
      <alignment horizontal="left" vertical="top" wrapText="1"/>
    </xf>
  </cellXfs>
  <cellStyles count="9">
    <cellStyle name="Comma" xfId="1" builtinId="3"/>
    <cellStyle name="Comma 2" xfId="7"/>
    <cellStyle name="Currency" xfId="2" builtinId="4"/>
    <cellStyle name="Normal" xfId="0" builtinId="0"/>
    <cellStyle name="Normal 10" xfId="6"/>
    <cellStyle name="Normal 2" xfId="3"/>
    <cellStyle name="Normal 2 2" xfId="4"/>
    <cellStyle name="Normal 2 2 2" xfId="5"/>
    <cellStyle name="Normal 5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ishenacw\Documents\Kishena%20Webster\13August%202012-\PUC%20BUDGET%20TEMPLATE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tory Body Budg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topLeftCell="A31" zoomScale="80" zoomScaleNormal="80" workbookViewId="0">
      <selection activeCell="K21" sqref="K21"/>
    </sheetView>
  </sheetViews>
  <sheetFormatPr defaultColWidth="9.140625" defaultRowHeight="12.75" x14ac:dyDescent="0.2"/>
  <cols>
    <col min="1" max="1" width="57" style="2" customWidth="1"/>
    <col min="2" max="2" width="14.42578125" style="2" customWidth="1"/>
    <col min="3" max="3" width="18.140625" style="2" customWidth="1"/>
    <col min="4" max="4" width="15.28515625" style="2" customWidth="1"/>
    <col min="5" max="5" width="15.7109375" style="2" customWidth="1"/>
    <col min="6" max="6" width="16.140625" style="2" customWidth="1"/>
    <col min="7" max="7" width="16.42578125" style="2" customWidth="1"/>
    <col min="8" max="8" width="17.140625" style="2" customWidth="1"/>
    <col min="9" max="12" width="9.140625" style="2" customWidth="1"/>
    <col min="13" max="13" width="1.28515625" style="2" customWidth="1"/>
    <col min="14" max="16384" width="9.140625" style="2"/>
  </cols>
  <sheetData>
    <row r="1" spans="1:8" ht="21" customHeight="1" x14ac:dyDescent="0.25">
      <c r="A1" s="1" t="s">
        <v>41</v>
      </c>
      <c r="B1" s="1"/>
      <c r="C1" s="1"/>
      <c r="D1" s="1"/>
      <c r="E1" s="1"/>
      <c r="F1" s="1"/>
      <c r="G1" s="1"/>
      <c r="H1" s="1"/>
    </row>
    <row r="2" spans="1:8" ht="21" customHeight="1" x14ac:dyDescent="0.25">
      <c r="A2" s="1" t="s">
        <v>0</v>
      </c>
      <c r="B2" s="1"/>
      <c r="C2" s="1"/>
      <c r="D2" s="1"/>
      <c r="E2" s="1"/>
      <c r="F2" s="1"/>
      <c r="G2" s="1"/>
      <c r="H2" s="1"/>
    </row>
    <row r="3" spans="1:8" ht="21" customHeight="1" x14ac:dyDescent="0.25">
      <c r="A3" s="117" t="s">
        <v>131</v>
      </c>
      <c r="B3" s="1"/>
      <c r="C3" s="1"/>
      <c r="D3" s="1"/>
      <c r="E3" s="1"/>
      <c r="F3" s="1"/>
      <c r="G3" s="1"/>
      <c r="H3" s="1"/>
    </row>
    <row r="4" spans="1:8" ht="21" customHeight="1" x14ac:dyDescent="0.25">
      <c r="A4" s="1"/>
      <c r="B4" s="1"/>
      <c r="C4" s="1"/>
      <c r="D4" s="1"/>
      <c r="E4" s="1"/>
      <c r="F4" s="1"/>
      <c r="G4" s="1"/>
      <c r="H4" s="1"/>
    </row>
    <row r="5" spans="1:8" ht="21" customHeight="1" thickBot="1" x14ac:dyDescent="0.3">
      <c r="A5" s="111"/>
      <c r="B5" s="1"/>
      <c r="C5" s="1"/>
      <c r="D5" s="1"/>
      <c r="E5" s="1"/>
      <c r="F5" s="1"/>
      <c r="G5" s="1"/>
      <c r="H5" s="1"/>
    </row>
    <row r="6" spans="1:8" ht="21" customHeight="1" x14ac:dyDescent="0.25">
      <c r="A6" s="126"/>
      <c r="B6" s="65">
        <v>2019</v>
      </c>
      <c r="C6" s="129" t="s">
        <v>43</v>
      </c>
      <c r="D6" s="130"/>
      <c r="E6" s="131"/>
      <c r="F6" s="66">
        <v>2021</v>
      </c>
      <c r="G6" s="65">
        <v>2022</v>
      </c>
      <c r="H6" s="67">
        <v>2023</v>
      </c>
    </row>
    <row r="7" spans="1:8" ht="21" customHeight="1" x14ac:dyDescent="0.2">
      <c r="A7" s="127"/>
      <c r="B7" s="122" t="s">
        <v>1</v>
      </c>
      <c r="C7" s="122" t="s">
        <v>2</v>
      </c>
      <c r="D7" s="122" t="s">
        <v>3</v>
      </c>
      <c r="E7" s="122" t="s">
        <v>4</v>
      </c>
      <c r="F7" s="120" t="s">
        <v>5</v>
      </c>
      <c r="G7" s="122" t="s">
        <v>6</v>
      </c>
      <c r="H7" s="124" t="s">
        <v>6</v>
      </c>
    </row>
    <row r="8" spans="1:8" ht="21" customHeight="1" thickBot="1" x14ac:dyDescent="0.25">
      <c r="A8" s="128" t="s">
        <v>7</v>
      </c>
      <c r="B8" s="123"/>
      <c r="C8" s="123"/>
      <c r="D8" s="123"/>
      <c r="E8" s="123" t="s">
        <v>8</v>
      </c>
      <c r="F8" s="121"/>
      <c r="G8" s="123"/>
      <c r="H8" s="125"/>
    </row>
    <row r="9" spans="1:8" ht="21" customHeight="1" x14ac:dyDescent="0.25">
      <c r="A9" s="112"/>
      <c r="B9" s="113"/>
      <c r="C9" s="113"/>
      <c r="D9" s="113"/>
      <c r="E9" s="113"/>
      <c r="F9" s="114"/>
      <c r="G9" s="113"/>
      <c r="H9" s="100"/>
    </row>
    <row r="10" spans="1:8" ht="21" customHeight="1" x14ac:dyDescent="0.2">
      <c r="A10" s="3" t="s">
        <v>139</v>
      </c>
      <c r="B10" s="4">
        <v>874461</v>
      </c>
      <c r="C10" s="4">
        <v>845163</v>
      </c>
      <c r="D10" s="4">
        <v>697057</v>
      </c>
      <c r="E10" s="4">
        <v>697057</v>
      </c>
      <c r="F10" s="4">
        <v>772963</v>
      </c>
      <c r="G10" s="4">
        <v>771363</v>
      </c>
      <c r="H10" s="4">
        <v>771363</v>
      </c>
    </row>
    <row r="11" spans="1:8" s="7" customFormat="1" ht="21" customHeight="1" x14ac:dyDescent="0.2">
      <c r="A11" s="6" t="s">
        <v>111</v>
      </c>
      <c r="B11" s="4"/>
      <c r="C11" s="4"/>
      <c r="D11" s="4"/>
      <c r="E11" s="4"/>
      <c r="F11" s="4"/>
      <c r="G11" s="4"/>
      <c r="H11" s="5"/>
    </row>
    <row r="12" spans="1:8" ht="21" customHeight="1" x14ac:dyDescent="0.2">
      <c r="A12" s="6" t="s">
        <v>9</v>
      </c>
      <c r="B12" s="4">
        <v>6936</v>
      </c>
      <c r="C12" s="4"/>
      <c r="D12" s="4"/>
      <c r="E12" s="4"/>
      <c r="F12" s="4"/>
      <c r="G12" s="4"/>
      <c r="H12" s="5"/>
    </row>
    <row r="13" spans="1:8" ht="21" customHeight="1" x14ac:dyDescent="0.2">
      <c r="A13" s="3" t="s">
        <v>109</v>
      </c>
      <c r="B13" s="4"/>
      <c r="C13" s="4"/>
      <c r="D13" s="4"/>
      <c r="E13" s="4"/>
      <c r="F13" s="4"/>
      <c r="G13" s="4"/>
      <c r="H13" s="5"/>
    </row>
    <row r="14" spans="1:8" ht="21" customHeight="1" x14ac:dyDescent="0.2">
      <c r="A14" s="3" t="s">
        <v>138</v>
      </c>
      <c r="B14" s="4"/>
      <c r="C14" s="4"/>
      <c r="D14" s="4"/>
      <c r="E14" s="4"/>
      <c r="F14" s="4"/>
      <c r="G14" s="4"/>
      <c r="H14" s="5"/>
    </row>
    <row r="15" spans="1:8" ht="21" customHeight="1" x14ac:dyDescent="0.2">
      <c r="A15" s="3" t="s">
        <v>108</v>
      </c>
      <c r="B15" s="4"/>
      <c r="C15" s="4"/>
      <c r="D15" s="4"/>
      <c r="E15" s="4"/>
      <c r="F15" s="4"/>
      <c r="G15" s="4"/>
      <c r="H15" s="5"/>
    </row>
    <row r="16" spans="1:8" ht="21" customHeight="1" x14ac:dyDescent="0.2">
      <c r="A16" s="8" t="s">
        <v>42</v>
      </c>
      <c r="B16" s="4"/>
      <c r="C16" s="4" t="s">
        <v>129</v>
      </c>
      <c r="D16" s="4" t="s">
        <v>129</v>
      </c>
      <c r="E16" s="4" t="s">
        <v>129</v>
      </c>
      <c r="F16" s="4" t="s">
        <v>129</v>
      </c>
      <c r="G16" s="4" t="s">
        <v>129</v>
      </c>
      <c r="H16" s="4" t="s">
        <v>129</v>
      </c>
    </row>
    <row r="17" spans="1:8" s="7" customFormat="1" ht="21" customHeight="1" x14ac:dyDescent="0.2">
      <c r="A17" s="11" t="s">
        <v>110</v>
      </c>
      <c r="B17" s="9">
        <v>59376</v>
      </c>
      <c r="C17" s="9" t="s">
        <v>128</v>
      </c>
      <c r="D17" s="9" t="s">
        <v>128</v>
      </c>
      <c r="E17" s="9" t="s">
        <v>128</v>
      </c>
      <c r="F17" s="9" t="s">
        <v>128</v>
      </c>
      <c r="G17" s="9" t="s">
        <v>128</v>
      </c>
      <c r="H17" s="10" t="s">
        <v>128</v>
      </c>
    </row>
    <row r="18" spans="1:8" ht="21" customHeight="1" x14ac:dyDescent="0.2">
      <c r="A18" s="8" t="s">
        <v>112</v>
      </c>
      <c r="B18" s="4"/>
      <c r="C18" s="4"/>
      <c r="D18" s="4"/>
      <c r="E18" s="4"/>
      <c r="F18" s="4"/>
      <c r="G18" s="4"/>
      <c r="H18" s="5"/>
    </row>
    <row r="19" spans="1:8" ht="21" customHeight="1" thickBot="1" x14ac:dyDescent="0.25">
      <c r="A19" s="3" t="s">
        <v>124</v>
      </c>
      <c r="B19" s="4"/>
      <c r="C19" s="4"/>
      <c r="D19" s="4"/>
      <c r="E19" s="4"/>
      <c r="F19" s="4"/>
      <c r="G19" s="4"/>
      <c r="H19" s="5"/>
    </row>
    <row r="20" spans="1:8" ht="21" customHeight="1" thickBot="1" x14ac:dyDescent="0.3">
      <c r="A20" s="68" t="s">
        <v>10</v>
      </c>
      <c r="B20" s="12">
        <f>SUM(B10:B19)</f>
        <v>940773</v>
      </c>
      <c r="C20" s="12">
        <f>SUM(C10:C19)</f>
        <v>845163</v>
      </c>
      <c r="D20" s="12">
        <f t="shared" ref="D20:H20" si="0">SUM(D10:D19)</f>
        <v>697057</v>
      </c>
      <c r="E20" s="12">
        <f t="shared" si="0"/>
        <v>697057</v>
      </c>
      <c r="F20" s="12">
        <f t="shared" si="0"/>
        <v>772963</v>
      </c>
      <c r="G20" s="12">
        <f t="shared" si="0"/>
        <v>771363</v>
      </c>
      <c r="H20" s="12">
        <f t="shared" si="0"/>
        <v>771363</v>
      </c>
    </row>
    <row r="21" spans="1:8" ht="21" customHeight="1" x14ac:dyDescent="0.2">
      <c r="A21" s="11"/>
      <c r="B21" s="4"/>
      <c r="C21" s="4"/>
      <c r="D21" s="4"/>
      <c r="E21" s="4"/>
      <c r="F21" s="4"/>
      <c r="G21" s="4"/>
      <c r="H21" s="5"/>
    </row>
    <row r="22" spans="1:8" ht="21" customHeight="1" x14ac:dyDescent="0.2">
      <c r="A22" s="11" t="s">
        <v>11</v>
      </c>
      <c r="B22" s="4">
        <v>358980</v>
      </c>
      <c r="C22" s="4">
        <v>381217</v>
      </c>
      <c r="D22" s="4">
        <v>377511</v>
      </c>
      <c r="E22" s="4">
        <v>377511</v>
      </c>
      <c r="F22" s="4">
        <v>381217</v>
      </c>
      <c r="G22" s="4">
        <v>381217</v>
      </c>
      <c r="H22" s="4">
        <v>381217</v>
      </c>
    </row>
    <row r="23" spans="1:8" ht="21" customHeight="1" x14ac:dyDescent="0.2">
      <c r="A23" s="11" t="s">
        <v>12</v>
      </c>
      <c r="B23" s="4"/>
      <c r="C23" s="4"/>
      <c r="D23" s="4"/>
      <c r="E23" s="4"/>
      <c r="F23" s="4"/>
      <c r="G23" s="4"/>
      <c r="H23" s="5"/>
    </row>
    <row r="24" spans="1:8" ht="21" customHeight="1" x14ac:dyDescent="0.2">
      <c r="A24" s="11" t="s">
        <v>14</v>
      </c>
      <c r="B24" s="4">
        <v>50976</v>
      </c>
      <c r="C24" s="4">
        <v>6502</v>
      </c>
      <c r="D24" s="4">
        <v>6502</v>
      </c>
      <c r="E24" s="4">
        <v>6502</v>
      </c>
      <c r="F24" s="4">
        <v>6502</v>
      </c>
      <c r="G24" s="4">
        <v>6502</v>
      </c>
      <c r="H24" s="4">
        <v>6502</v>
      </c>
    </row>
    <row r="25" spans="1:8" ht="21" customHeight="1" x14ac:dyDescent="0.2">
      <c r="A25" s="3" t="s">
        <v>44</v>
      </c>
      <c r="B25" s="4">
        <v>9232</v>
      </c>
      <c r="C25" s="4">
        <v>8400</v>
      </c>
      <c r="D25" s="4">
        <v>8400</v>
      </c>
      <c r="E25" s="4">
        <v>8400</v>
      </c>
      <c r="F25" s="4">
        <v>8400</v>
      </c>
      <c r="G25" s="4">
        <v>8400</v>
      </c>
      <c r="H25" s="4">
        <v>8400</v>
      </c>
    </row>
    <row r="26" spans="1:8" ht="21" customHeight="1" x14ac:dyDescent="0.2">
      <c r="A26" s="11" t="s">
        <v>13</v>
      </c>
      <c r="B26" s="4">
        <v>18000</v>
      </c>
      <c r="C26" s="4">
        <v>18000</v>
      </c>
      <c r="D26" s="4">
        <v>18000</v>
      </c>
      <c r="E26" s="4">
        <v>18000</v>
      </c>
      <c r="F26" s="4">
        <v>18000</v>
      </c>
      <c r="G26" s="4">
        <v>18000</v>
      </c>
      <c r="H26" s="4">
        <v>18000</v>
      </c>
    </row>
    <row r="27" spans="1:8" ht="21" customHeight="1" x14ac:dyDescent="0.2">
      <c r="A27" s="11" t="s">
        <v>113</v>
      </c>
      <c r="B27" s="4">
        <v>18369.240000000002</v>
      </c>
      <c r="C27" s="4">
        <v>18369.240000000002</v>
      </c>
      <c r="D27" s="4">
        <v>18369.240000000002</v>
      </c>
      <c r="E27" s="4">
        <v>18369.240000000002</v>
      </c>
      <c r="F27" s="4">
        <v>18369.240000000002</v>
      </c>
      <c r="G27" s="4">
        <v>18369.240000000002</v>
      </c>
      <c r="H27" s="4">
        <v>18369.240000000002</v>
      </c>
    </row>
    <row r="28" spans="1:8" ht="21" customHeight="1" x14ac:dyDescent="0.2">
      <c r="A28" s="11" t="s">
        <v>114</v>
      </c>
      <c r="B28" s="4"/>
      <c r="C28" s="4"/>
      <c r="D28" s="4"/>
      <c r="E28" s="4"/>
      <c r="F28" s="4"/>
      <c r="G28" s="4"/>
      <c r="H28" s="5"/>
    </row>
    <row r="29" spans="1:8" ht="21" customHeight="1" thickBot="1" x14ac:dyDescent="0.25">
      <c r="A29" s="11" t="s">
        <v>127</v>
      </c>
      <c r="B29" s="4"/>
      <c r="C29" s="4"/>
      <c r="D29" s="4"/>
      <c r="E29" s="4"/>
      <c r="F29" s="4"/>
      <c r="G29" s="4"/>
      <c r="H29" s="5"/>
    </row>
    <row r="30" spans="1:8" ht="21" customHeight="1" thickBot="1" x14ac:dyDescent="0.3">
      <c r="A30" s="68" t="s">
        <v>115</v>
      </c>
      <c r="B30" s="12">
        <f t="shared" ref="B30" si="1">SUM(B22:B25)</f>
        <v>419188</v>
      </c>
      <c r="C30" s="12">
        <f>SUM(C22:C29)</f>
        <v>432488.24</v>
      </c>
      <c r="D30" s="12">
        <f>SUM(D22:D29)</f>
        <v>428782.24</v>
      </c>
      <c r="E30" s="12">
        <f t="shared" ref="E30:H30" si="2">SUM(E22:E29)</f>
        <v>428782.24</v>
      </c>
      <c r="F30" s="12">
        <f t="shared" si="2"/>
        <v>432488.24</v>
      </c>
      <c r="G30" s="12">
        <f t="shared" si="2"/>
        <v>432488.24</v>
      </c>
      <c r="H30" s="12">
        <f t="shared" si="2"/>
        <v>432488.24</v>
      </c>
    </row>
    <row r="31" spans="1:8" ht="21" customHeight="1" x14ac:dyDescent="0.2">
      <c r="A31" s="11" t="s">
        <v>29</v>
      </c>
      <c r="B31" s="4"/>
      <c r="C31" s="4"/>
      <c r="D31" s="4"/>
      <c r="E31" s="4"/>
      <c r="F31" s="4"/>
      <c r="G31" s="4"/>
      <c r="H31" s="5"/>
    </row>
    <row r="32" spans="1:8" ht="21" customHeight="1" x14ac:dyDescent="0.2">
      <c r="A32" s="3" t="s">
        <v>31</v>
      </c>
      <c r="B32" s="4">
        <v>68248</v>
      </c>
      <c r="C32" s="4">
        <v>63000</v>
      </c>
      <c r="D32" s="4">
        <v>63000</v>
      </c>
      <c r="E32" s="4">
        <v>63000</v>
      </c>
      <c r="F32" s="4">
        <v>76600</v>
      </c>
      <c r="G32" s="4">
        <v>76600</v>
      </c>
      <c r="H32" s="4">
        <v>76600</v>
      </c>
    </row>
    <row r="33" spans="1:8" ht="21" customHeight="1" x14ac:dyDescent="0.2">
      <c r="A33" s="3" t="s">
        <v>116</v>
      </c>
      <c r="B33" s="4"/>
      <c r="C33" s="4"/>
      <c r="D33" s="4"/>
      <c r="E33" s="4"/>
      <c r="F33" s="4"/>
      <c r="G33" s="4"/>
      <c r="H33" s="5"/>
    </row>
    <row r="34" spans="1:8" ht="21" customHeight="1" x14ac:dyDescent="0.2">
      <c r="A34" s="11" t="s">
        <v>34</v>
      </c>
      <c r="B34" s="4">
        <v>63</v>
      </c>
      <c r="C34" s="4">
        <v>1000</v>
      </c>
      <c r="D34" s="4">
        <v>1000</v>
      </c>
      <c r="E34" s="4">
        <v>1000</v>
      </c>
      <c r="F34" s="4">
        <v>1000</v>
      </c>
      <c r="G34" s="4">
        <v>1000</v>
      </c>
      <c r="H34" s="4">
        <v>1000</v>
      </c>
    </row>
    <row r="35" spans="1:8" ht="21" customHeight="1" x14ac:dyDescent="0.2">
      <c r="A35" s="11" t="s">
        <v>32</v>
      </c>
      <c r="B35" s="4">
        <v>61800</v>
      </c>
      <c r="C35" s="4">
        <v>61800</v>
      </c>
      <c r="D35" s="4">
        <v>61800</v>
      </c>
      <c r="E35" s="4">
        <v>61800</v>
      </c>
      <c r="F35" s="4">
        <v>61800</v>
      </c>
      <c r="G35" s="4">
        <v>61800</v>
      </c>
      <c r="H35" s="4">
        <v>61800</v>
      </c>
    </row>
    <row r="36" spans="1:8" ht="21" customHeight="1" x14ac:dyDescent="0.2">
      <c r="A36" s="3" t="s">
        <v>19</v>
      </c>
      <c r="B36" s="4">
        <v>13148</v>
      </c>
      <c r="C36" s="4">
        <v>13200</v>
      </c>
      <c r="D36" s="4">
        <v>13200</v>
      </c>
      <c r="E36" s="4">
        <v>13200</v>
      </c>
      <c r="F36" s="4">
        <v>13200</v>
      </c>
      <c r="G36" s="4">
        <v>13200</v>
      </c>
      <c r="H36" s="4">
        <v>13200</v>
      </c>
    </row>
    <row r="37" spans="1:8" ht="21" customHeight="1" x14ac:dyDescent="0.2">
      <c r="A37" s="3" t="s">
        <v>26</v>
      </c>
      <c r="B37" s="4"/>
      <c r="C37" s="4"/>
      <c r="D37" s="4"/>
      <c r="E37" s="4"/>
      <c r="F37" s="4"/>
      <c r="G37" s="4"/>
      <c r="H37" s="5"/>
    </row>
    <row r="38" spans="1:8" ht="21" customHeight="1" x14ac:dyDescent="0.2">
      <c r="A38" s="3" t="s">
        <v>33</v>
      </c>
      <c r="B38" s="4">
        <v>26491</v>
      </c>
      <c r="C38" s="4" t="s">
        <v>128</v>
      </c>
      <c r="D38" s="4" t="s">
        <v>128</v>
      </c>
      <c r="E38" s="4" t="s">
        <v>128</v>
      </c>
      <c r="F38" s="4"/>
      <c r="G38" s="4"/>
      <c r="H38" s="5"/>
    </row>
    <row r="39" spans="1:8" ht="21" customHeight="1" x14ac:dyDescent="0.2">
      <c r="A39" s="11" t="s">
        <v>15</v>
      </c>
      <c r="B39" s="4"/>
      <c r="C39" s="4"/>
      <c r="D39" s="4"/>
      <c r="E39" s="4"/>
      <c r="F39" s="4"/>
      <c r="G39" s="4"/>
      <c r="H39" s="5"/>
    </row>
    <row r="40" spans="1:8" ht="21" customHeight="1" x14ac:dyDescent="0.2">
      <c r="A40" s="11" t="s">
        <v>117</v>
      </c>
      <c r="B40" s="4"/>
      <c r="C40" s="4"/>
      <c r="D40" s="4"/>
      <c r="E40" s="4"/>
      <c r="F40" s="4"/>
      <c r="G40" s="4"/>
      <c r="H40" s="5"/>
    </row>
    <row r="41" spans="1:8" ht="21" customHeight="1" x14ac:dyDescent="0.2">
      <c r="A41" s="3" t="s">
        <v>130</v>
      </c>
      <c r="B41" s="4">
        <v>294162</v>
      </c>
      <c r="C41" s="4"/>
      <c r="D41" s="4"/>
      <c r="E41" s="4"/>
      <c r="F41" s="4"/>
      <c r="G41" s="4"/>
      <c r="H41" s="5"/>
    </row>
    <row r="42" spans="1:8" ht="21" customHeight="1" x14ac:dyDescent="0.2">
      <c r="A42" s="11" t="s">
        <v>27</v>
      </c>
      <c r="B42" s="4"/>
      <c r="C42" s="4"/>
      <c r="D42" s="4"/>
      <c r="E42" s="4"/>
      <c r="F42" s="4"/>
      <c r="G42" s="4"/>
      <c r="H42" s="5"/>
    </row>
    <row r="43" spans="1:8" ht="21" customHeight="1" x14ac:dyDescent="0.2">
      <c r="A43" s="11" t="s">
        <v>17</v>
      </c>
      <c r="B43" s="4" t="s">
        <v>128</v>
      </c>
      <c r="C43" s="4">
        <v>24000</v>
      </c>
      <c r="D43" s="4">
        <v>2000</v>
      </c>
      <c r="E43" s="4">
        <v>2000</v>
      </c>
      <c r="F43" s="4">
        <v>4000</v>
      </c>
      <c r="G43" s="4">
        <v>4000</v>
      </c>
      <c r="H43" s="5">
        <v>4000</v>
      </c>
    </row>
    <row r="44" spans="1:8" ht="21" customHeight="1" x14ac:dyDescent="0.2">
      <c r="A44" s="11" t="s">
        <v>16</v>
      </c>
      <c r="B44" s="4"/>
      <c r="C44" s="4"/>
      <c r="D44" s="4"/>
      <c r="E44" s="4"/>
      <c r="F44" s="4"/>
      <c r="G44" s="4"/>
      <c r="H44" s="5"/>
    </row>
    <row r="45" spans="1:8" ht="21" customHeight="1" x14ac:dyDescent="0.2">
      <c r="A45" s="11" t="s">
        <v>21</v>
      </c>
      <c r="B45" s="4">
        <v>21379</v>
      </c>
      <c r="C45" s="4">
        <v>7500</v>
      </c>
      <c r="D45" s="4">
        <v>7500</v>
      </c>
      <c r="E45" s="4">
        <v>7500</v>
      </c>
      <c r="F45" s="4">
        <v>7500</v>
      </c>
      <c r="G45" s="4">
        <v>7500</v>
      </c>
      <c r="H45" s="4">
        <v>7500</v>
      </c>
    </row>
    <row r="46" spans="1:8" ht="21" customHeight="1" x14ac:dyDescent="0.2">
      <c r="A46" s="11" t="s">
        <v>20</v>
      </c>
      <c r="B46" s="4">
        <v>58431</v>
      </c>
      <c r="C46" s="4">
        <v>61900</v>
      </c>
      <c r="D46" s="4">
        <v>61900</v>
      </c>
      <c r="E46" s="4">
        <v>61900</v>
      </c>
      <c r="F46" s="4">
        <v>61900</v>
      </c>
      <c r="G46" s="4">
        <v>61900</v>
      </c>
      <c r="H46" s="4">
        <v>61900</v>
      </c>
    </row>
    <row r="47" spans="1:8" ht="21" customHeight="1" x14ac:dyDescent="0.2">
      <c r="A47" s="11" t="s">
        <v>35</v>
      </c>
      <c r="B47" s="4">
        <v>7627</v>
      </c>
      <c r="C47" s="4">
        <v>4700</v>
      </c>
      <c r="D47" s="4">
        <v>4700</v>
      </c>
      <c r="E47" s="4">
        <v>4700</v>
      </c>
      <c r="F47" s="4">
        <v>4700</v>
      </c>
      <c r="G47" s="4">
        <v>4700</v>
      </c>
      <c r="H47" s="4">
        <v>4700</v>
      </c>
    </row>
    <row r="48" spans="1:8" ht="21" customHeight="1" x14ac:dyDescent="0.2">
      <c r="A48" s="11" t="s">
        <v>23</v>
      </c>
      <c r="B48" s="4"/>
      <c r="C48" s="4"/>
      <c r="D48" s="4"/>
      <c r="E48" s="4"/>
      <c r="F48" s="4"/>
      <c r="G48" s="4"/>
      <c r="H48" s="5"/>
    </row>
    <row r="49" spans="1:8" ht="21" customHeight="1" x14ac:dyDescent="0.2">
      <c r="A49" s="11" t="s">
        <v>122</v>
      </c>
      <c r="B49" s="4"/>
      <c r="C49" s="4"/>
      <c r="D49" s="4"/>
      <c r="E49" s="4"/>
      <c r="F49" s="4"/>
      <c r="G49" s="4"/>
      <c r="H49" s="5"/>
    </row>
    <row r="50" spans="1:8" ht="27.75" customHeight="1" x14ac:dyDescent="0.2">
      <c r="A50" s="11" t="s">
        <v>25</v>
      </c>
      <c r="B50" s="4" t="s">
        <v>128</v>
      </c>
      <c r="C50" s="4">
        <v>4500</v>
      </c>
      <c r="D50" s="4">
        <v>700</v>
      </c>
      <c r="E50" s="4">
        <v>700</v>
      </c>
      <c r="F50" s="4">
        <v>700</v>
      </c>
      <c r="G50" s="4">
        <v>700</v>
      </c>
      <c r="H50" s="4">
        <v>700</v>
      </c>
    </row>
    <row r="51" spans="1:8" ht="27.75" customHeight="1" x14ac:dyDescent="0.2">
      <c r="A51" s="11" t="s">
        <v>120</v>
      </c>
      <c r="B51" s="4"/>
      <c r="C51" s="4"/>
      <c r="D51" s="4"/>
      <c r="E51" s="4"/>
      <c r="F51" s="4"/>
      <c r="G51" s="4"/>
      <c r="H51" s="5"/>
    </row>
    <row r="52" spans="1:8" ht="21" customHeight="1" x14ac:dyDescent="0.2">
      <c r="A52" s="3" t="s">
        <v>119</v>
      </c>
      <c r="B52" s="4"/>
      <c r="C52" s="4"/>
      <c r="D52" s="4"/>
      <c r="E52" s="4"/>
      <c r="F52" s="4"/>
      <c r="G52" s="4"/>
      <c r="H52" s="5"/>
    </row>
    <row r="53" spans="1:8" ht="21" customHeight="1" x14ac:dyDescent="0.2">
      <c r="A53" s="3" t="s">
        <v>123</v>
      </c>
      <c r="B53" s="4"/>
      <c r="C53" s="4"/>
      <c r="D53" s="4"/>
      <c r="E53" s="4"/>
      <c r="F53" s="4"/>
      <c r="G53" s="4"/>
      <c r="H53" s="5"/>
    </row>
    <row r="54" spans="1:8" ht="21" customHeight="1" x14ac:dyDescent="0.2">
      <c r="A54" s="11" t="s">
        <v>30</v>
      </c>
      <c r="B54" s="4" t="s">
        <v>128</v>
      </c>
      <c r="C54" s="4">
        <v>11475</v>
      </c>
      <c r="D54" s="4">
        <v>11475</v>
      </c>
      <c r="E54" s="4">
        <v>11475</v>
      </c>
      <c r="F54" s="4">
        <v>11475</v>
      </c>
      <c r="G54" s="4">
        <v>11475</v>
      </c>
      <c r="H54" s="4">
        <v>11475</v>
      </c>
    </row>
    <row r="55" spans="1:8" ht="21" customHeight="1" x14ac:dyDescent="0.2">
      <c r="A55" s="11" t="s">
        <v>22</v>
      </c>
      <c r="B55" s="4"/>
      <c r="C55" s="4"/>
      <c r="D55" s="4"/>
      <c r="E55" s="4"/>
      <c r="F55" s="4"/>
      <c r="G55" s="4"/>
      <c r="H55" s="5"/>
    </row>
    <row r="56" spans="1:8" ht="21" customHeight="1" x14ac:dyDescent="0.2">
      <c r="A56" s="11" t="s">
        <v>118</v>
      </c>
      <c r="B56" s="4"/>
      <c r="C56" s="4"/>
      <c r="D56" s="4"/>
      <c r="E56" s="4"/>
      <c r="F56" s="4"/>
      <c r="G56" s="4"/>
      <c r="H56" s="5"/>
    </row>
    <row r="57" spans="1:8" ht="21" customHeight="1" x14ac:dyDescent="0.2">
      <c r="A57" s="11" t="s">
        <v>28</v>
      </c>
      <c r="B57" s="4" t="s">
        <v>128</v>
      </c>
      <c r="C57" s="4">
        <v>139000</v>
      </c>
      <c r="D57" s="4">
        <v>25000</v>
      </c>
      <c r="E57" s="4">
        <v>25000</v>
      </c>
      <c r="F57" s="4">
        <v>80000</v>
      </c>
      <c r="G57" s="4">
        <v>80000</v>
      </c>
      <c r="H57" s="4">
        <v>80000</v>
      </c>
    </row>
    <row r="58" spans="1:8" ht="21" customHeight="1" x14ac:dyDescent="0.2">
      <c r="A58" s="11" t="s">
        <v>24</v>
      </c>
      <c r="B58" s="4"/>
      <c r="C58" s="4"/>
      <c r="D58" s="4"/>
      <c r="E58" s="4"/>
      <c r="F58" s="4"/>
      <c r="G58" s="4"/>
      <c r="H58" s="5"/>
    </row>
    <row r="59" spans="1:8" ht="21" customHeight="1" x14ac:dyDescent="0.2">
      <c r="A59" s="11" t="s">
        <v>18</v>
      </c>
      <c r="B59" s="4">
        <v>11948</v>
      </c>
      <c r="C59" s="4">
        <v>16000</v>
      </c>
      <c r="D59" s="4">
        <v>16000</v>
      </c>
      <c r="E59" s="4">
        <v>16000</v>
      </c>
      <c r="F59" s="4">
        <v>16000</v>
      </c>
      <c r="G59" s="4">
        <v>16000</v>
      </c>
      <c r="H59" s="4">
        <v>16000</v>
      </c>
    </row>
    <row r="60" spans="1:8" ht="21" customHeight="1" x14ac:dyDescent="0.2">
      <c r="A60" s="11" t="s">
        <v>121</v>
      </c>
      <c r="B60" s="4"/>
      <c r="C60" s="4"/>
      <c r="D60" s="4"/>
      <c r="E60" s="4"/>
      <c r="F60" s="4"/>
      <c r="G60" s="4"/>
      <c r="H60" s="5"/>
    </row>
    <row r="61" spans="1:8" ht="21" customHeight="1" thickBot="1" x14ac:dyDescent="0.3">
      <c r="A61" s="69" t="s">
        <v>36</v>
      </c>
      <c r="B61" s="70">
        <f t="shared" ref="B61:H61" si="3">SUM(B31:B59)</f>
        <v>563297</v>
      </c>
      <c r="C61" s="70">
        <f t="shared" si="3"/>
        <v>408075</v>
      </c>
      <c r="D61" s="70">
        <f t="shared" si="3"/>
        <v>268275</v>
      </c>
      <c r="E61" s="70">
        <f t="shared" si="3"/>
        <v>268275</v>
      </c>
      <c r="F61" s="70">
        <f t="shared" si="3"/>
        <v>338875</v>
      </c>
      <c r="G61" s="70">
        <f t="shared" si="3"/>
        <v>338875</v>
      </c>
      <c r="H61" s="71">
        <f t="shared" si="3"/>
        <v>338875</v>
      </c>
    </row>
    <row r="62" spans="1:8" ht="21" customHeight="1" thickBot="1" x14ac:dyDescent="0.3">
      <c r="A62" s="72" t="s">
        <v>37</v>
      </c>
      <c r="B62" s="73">
        <f t="shared" ref="B62:H62" si="4">SUM(B61+B30)</f>
        <v>982485</v>
      </c>
      <c r="C62" s="73">
        <f t="shared" si="4"/>
        <v>840563.24</v>
      </c>
      <c r="D62" s="73">
        <f t="shared" si="4"/>
        <v>697057.24</v>
      </c>
      <c r="E62" s="73">
        <f t="shared" si="4"/>
        <v>697057.24</v>
      </c>
      <c r="F62" s="73">
        <f t="shared" si="4"/>
        <v>771363.24</v>
      </c>
      <c r="G62" s="73">
        <f t="shared" si="4"/>
        <v>771363.24</v>
      </c>
      <c r="H62" s="74">
        <f t="shared" si="4"/>
        <v>771363.24</v>
      </c>
    </row>
    <row r="63" spans="1:8" s="13" customFormat="1" ht="33" customHeight="1" thickBot="1" x14ac:dyDescent="0.3">
      <c r="A63" s="75" t="s">
        <v>38</v>
      </c>
      <c r="B63" s="76">
        <f t="shared" ref="B63:H63" si="5">B20-B62</f>
        <v>-41712</v>
      </c>
      <c r="C63" s="76">
        <f t="shared" si="5"/>
        <v>4599.7600000000093</v>
      </c>
      <c r="D63" s="76">
        <f t="shared" si="5"/>
        <v>-0.23999999999068677</v>
      </c>
      <c r="E63" s="76">
        <f t="shared" si="5"/>
        <v>-0.23999999999068677</v>
      </c>
      <c r="F63" s="76">
        <f t="shared" si="5"/>
        <v>1599.7600000000093</v>
      </c>
      <c r="G63" s="76">
        <f t="shared" si="5"/>
        <v>-0.23999999999068677</v>
      </c>
      <c r="H63" s="77">
        <f t="shared" si="5"/>
        <v>-0.23999999999068677</v>
      </c>
    </row>
    <row r="64" spans="1:8" s="13" customFormat="1" ht="21" customHeight="1" thickBot="1" x14ac:dyDescent="0.3">
      <c r="A64" s="14" t="s">
        <v>39</v>
      </c>
      <c r="B64" s="15"/>
      <c r="C64" s="15">
        <v>32100</v>
      </c>
      <c r="D64" s="15"/>
      <c r="E64" s="15"/>
      <c r="F64" s="15">
        <v>1600</v>
      </c>
      <c r="G64" s="15">
        <v>1600</v>
      </c>
      <c r="H64" s="16">
        <v>1600</v>
      </c>
    </row>
    <row r="65" spans="1:8" s="13" customFormat="1" ht="21" customHeight="1" thickBot="1" x14ac:dyDescent="0.3">
      <c r="A65" s="78" t="s">
        <v>40</v>
      </c>
      <c r="B65" s="76">
        <f t="shared" ref="B65:E65" si="6">B63-B64</f>
        <v>-41712</v>
      </c>
      <c r="C65" s="76">
        <f t="shared" si="6"/>
        <v>-27500.239999999991</v>
      </c>
      <c r="D65" s="76">
        <f t="shared" si="6"/>
        <v>-0.23999999999068677</v>
      </c>
      <c r="E65" s="76">
        <f t="shared" si="6"/>
        <v>-0.23999999999068677</v>
      </c>
      <c r="F65" s="76">
        <f>F63-F64</f>
        <v>-0.23999999999068677</v>
      </c>
      <c r="G65" s="76">
        <f t="shared" ref="G65:H65" si="7">G63-G64</f>
        <v>-1600.2399999999907</v>
      </c>
      <c r="H65" s="77">
        <f t="shared" si="7"/>
        <v>-1600.2399999999907</v>
      </c>
    </row>
    <row r="66" spans="1:8" x14ac:dyDescent="0.2">
      <c r="A66" s="2" t="s">
        <v>125</v>
      </c>
    </row>
    <row r="67" spans="1:8" s="13" customFormat="1" ht="21" customHeight="1" x14ac:dyDescent="0.25">
      <c r="A67" s="115" t="s">
        <v>126</v>
      </c>
      <c r="B67" s="116"/>
      <c r="C67" s="116"/>
      <c r="D67" s="116"/>
      <c r="E67" s="116"/>
      <c r="F67" s="116"/>
      <c r="G67" s="116"/>
      <c r="H67" s="116"/>
    </row>
  </sheetData>
  <sheetProtection algorithmName="SHA-512" hashValue="JC1WIL23jf4h6AbwVHy0ma0E14Ro1dP/6oLw3lMuaEWAMI37+L9izVzcK3jODgKtv4Em4TE2lShYobwbAbAJ6A==" saltValue="MB14gahWVCR4ADZwIneNyQ==" spinCount="100000" sheet="1" formatCells="0" formatColumns="0" formatRows="0" insertColumns="0" insertRows="0" insertHyperlinks="0" deleteColumns="0" deleteRows="0" autoFilter="0" pivotTables="0"/>
  <sortState ref="A30:A53">
    <sortCondition ref="A30"/>
  </sortState>
  <mergeCells count="9">
    <mergeCell ref="F7:F8"/>
    <mergeCell ref="G7:G8"/>
    <mergeCell ref="H7:H8"/>
    <mergeCell ref="A6:A8"/>
    <mergeCell ref="C6:E6"/>
    <mergeCell ref="B7:B8"/>
    <mergeCell ref="C7:C8"/>
    <mergeCell ref="D7:D8"/>
    <mergeCell ref="E7:E8"/>
  </mergeCells>
  <dataValidations count="1">
    <dataValidation type="textLength" allowBlank="1" showInputMessage="1" showErrorMessage="1" sqref="A3:B4 E3:E4">
      <formula1>4</formula1>
      <formula2>100</formula2>
    </dataValidation>
  </dataValidations>
  <pageMargins left="0.7" right="0.7" top="0.75" bottom="0.75" header="0.3" footer="0.3"/>
  <pageSetup scale="4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C12" sqref="C12"/>
    </sheetView>
  </sheetViews>
  <sheetFormatPr defaultColWidth="8.85546875" defaultRowHeight="15" x14ac:dyDescent="0.25"/>
  <cols>
    <col min="2" max="3" width="34.85546875" customWidth="1"/>
    <col min="4" max="4" width="14.85546875" customWidth="1"/>
    <col min="5" max="5" width="15" customWidth="1"/>
    <col min="6" max="6" width="13.140625" customWidth="1"/>
    <col min="7" max="7" width="15.28515625" customWidth="1"/>
    <col min="8" max="8" width="10.42578125" customWidth="1"/>
  </cols>
  <sheetData>
    <row r="1" spans="1:8" ht="15.75" x14ac:dyDescent="0.25">
      <c r="A1" s="132" t="s">
        <v>52</v>
      </c>
      <c r="B1" s="132"/>
      <c r="C1" s="132"/>
      <c r="D1" s="132"/>
      <c r="E1" s="132"/>
      <c r="F1" s="132"/>
      <c r="G1" s="132"/>
    </row>
    <row r="2" spans="1:8" ht="15.75" x14ac:dyDescent="0.25">
      <c r="A2" s="133" t="s">
        <v>105</v>
      </c>
      <c r="B2" s="133"/>
      <c r="C2" s="133"/>
      <c r="D2" s="133"/>
      <c r="E2" s="133"/>
      <c r="F2" s="133"/>
      <c r="G2" s="133"/>
    </row>
    <row r="3" spans="1:8" ht="15.75" x14ac:dyDescent="0.25">
      <c r="A3" s="133" t="s">
        <v>135</v>
      </c>
      <c r="B3" s="133"/>
      <c r="C3" s="133"/>
      <c r="D3" s="133"/>
      <c r="E3" s="133"/>
      <c r="F3" s="133"/>
      <c r="G3" s="133"/>
    </row>
    <row r="4" spans="1:8" ht="16.5" thickBot="1" x14ac:dyDescent="0.3">
      <c r="A4" s="17"/>
      <c r="B4" s="17"/>
      <c r="C4" s="17"/>
      <c r="D4" s="17"/>
      <c r="E4" s="17"/>
      <c r="F4" s="17"/>
      <c r="G4" s="17"/>
    </row>
    <row r="5" spans="1:8" ht="14.45" customHeight="1" x14ac:dyDescent="0.25">
      <c r="A5" s="18"/>
      <c r="B5" s="19"/>
      <c r="C5" s="19"/>
      <c r="D5" s="134" t="s">
        <v>106</v>
      </c>
      <c r="E5" s="135"/>
      <c r="F5" s="134" t="s">
        <v>43</v>
      </c>
      <c r="G5" s="135"/>
    </row>
    <row r="6" spans="1:8" ht="14.45" customHeight="1" x14ac:dyDescent="0.25">
      <c r="A6" s="20"/>
      <c r="B6" s="21" t="s">
        <v>53</v>
      </c>
      <c r="C6" s="21" t="s">
        <v>107</v>
      </c>
      <c r="D6" s="22" t="s">
        <v>45</v>
      </c>
      <c r="E6" s="23" t="s">
        <v>46</v>
      </c>
      <c r="F6" s="22" t="s">
        <v>45</v>
      </c>
      <c r="G6" s="23" t="s">
        <v>46</v>
      </c>
    </row>
    <row r="7" spans="1:8" ht="15" customHeight="1" thickBot="1" x14ac:dyDescent="0.3">
      <c r="A7" s="24"/>
      <c r="B7" s="25"/>
      <c r="C7" s="25"/>
      <c r="D7" s="26" t="s">
        <v>47</v>
      </c>
      <c r="E7" s="27" t="s">
        <v>48</v>
      </c>
      <c r="F7" s="26" t="s">
        <v>47</v>
      </c>
      <c r="G7" s="27" t="s">
        <v>48</v>
      </c>
    </row>
    <row r="8" spans="1:8" ht="14.45" customHeight="1" x14ac:dyDescent="0.25">
      <c r="A8" s="28"/>
      <c r="B8" s="82"/>
      <c r="C8" s="92"/>
      <c r="D8" s="87"/>
      <c r="E8" s="30"/>
      <c r="F8" s="29"/>
      <c r="G8" s="30"/>
    </row>
    <row r="9" spans="1:8" ht="14.45" customHeight="1" x14ac:dyDescent="0.25">
      <c r="A9" s="28"/>
      <c r="B9" s="31" t="s">
        <v>54</v>
      </c>
      <c r="C9" s="93"/>
      <c r="D9" s="87" t="s">
        <v>55</v>
      </c>
      <c r="E9" s="30" t="s">
        <v>56</v>
      </c>
      <c r="F9" s="29" t="s">
        <v>55</v>
      </c>
      <c r="G9" s="30" t="s">
        <v>56</v>
      </c>
    </row>
    <row r="10" spans="1:8" ht="14.45" customHeight="1" x14ac:dyDescent="0.25">
      <c r="A10" s="28"/>
      <c r="B10" s="31" t="s">
        <v>132</v>
      </c>
      <c r="C10" s="93" t="s">
        <v>129</v>
      </c>
      <c r="D10" s="87">
        <v>1</v>
      </c>
      <c r="E10" s="30">
        <v>184422</v>
      </c>
      <c r="F10" s="29">
        <v>1</v>
      </c>
      <c r="G10" s="29">
        <v>178716</v>
      </c>
    </row>
    <row r="11" spans="1:8" ht="14.45" customHeight="1" x14ac:dyDescent="0.25">
      <c r="A11" s="28"/>
      <c r="B11" s="31" t="s">
        <v>133</v>
      </c>
      <c r="C11" s="93" t="s">
        <v>129</v>
      </c>
      <c r="D11" s="87">
        <v>1</v>
      </c>
      <c r="E11" s="30">
        <v>122350</v>
      </c>
      <c r="F11" s="30">
        <v>1</v>
      </c>
      <c r="G11" s="30">
        <v>122350</v>
      </c>
    </row>
    <row r="12" spans="1:8" ht="14.45" customHeight="1" x14ac:dyDescent="0.25">
      <c r="A12" s="28"/>
      <c r="B12" s="46" t="s">
        <v>134</v>
      </c>
      <c r="C12" s="93" t="s">
        <v>129</v>
      </c>
      <c r="D12" s="87">
        <v>1</v>
      </c>
      <c r="E12" s="30">
        <v>127716</v>
      </c>
      <c r="F12" s="30">
        <v>1</v>
      </c>
      <c r="G12" s="30">
        <v>127716</v>
      </c>
    </row>
    <row r="13" spans="1:8" ht="14.45" customHeight="1" x14ac:dyDescent="0.25">
      <c r="A13" s="28"/>
      <c r="B13" s="46" t="s">
        <v>57</v>
      </c>
      <c r="C13" s="94"/>
      <c r="D13" s="87"/>
      <c r="E13" s="30"/>
      <c r="F13" s="29"/>
      <c r="G13" s="30"/>
    </row>
    <row r="14" spans="1:8" ht="14.45" customHeight="1" x14ac:dyDescent="0.25">
      <c r="A14" s="28"/>
      <c r="B14" s="46" t="s">
        <v>58</v>
      </c>
      <c r="C14" s="94"/>
      <c r="D14" s="87"/>
      <c r="E14" s="30"/>
      <c r="F14" s="29"/>
      <c r="G14" s="30"/>
    </row>
    <row r="15" spans="1:8" ht="14.45" customHeight="1" x14ac:dyDescent="0.25">
      <c r="A15" s="28"/>
      <c r="B15" s="31"/>
      <c r="C15" s="93"/>
      <c r="D15" s="87"/>
      <c r="E15" s="30"/>
      <c r="F15" s="29"/>
      <c r="G15" s="30"/>
      <c r="H15" s="32"/>
    </row>
    <row r="16" spans="1:8" ht="14.45" customHeight="1" x14ac:dyDescent="0.25">
      <c r="A16" s="28"/>
      <c r="B16" s="31"/>
      <c r="C16" s="93"/>
      <c r="D16" s="87"/>
      <c r="E16" s="30"/>
      <c r="F16" s="29"/>
      <c r="G16" s="30"/>
      <c r="H16" s="32"/>
    </row>
    <row r="17" spans="1:8" ht="14.45" customHeight="1" x14ac:dyDescent="0.25">
      <c r="A17" s="28"/>
      <c r="B17" s="31"/>
      <c r="C17" s="93"/>
      <c r="D17" s="87"/>
      <c r="E17" s="30"/>
      <c r="F17" s="29"/>
      <c r="G17" s="30"/>
      <c r="H17" s="32"/>
    </row>
    <row r="18" spans="1:8" ht="14.45" customHeight="1" x14ac:dyDescent="0.25">
      <c r="A18" s="28"/>
      <c r="B18" s="31"/>
      <c r="C18" s="93"/>
      <c r="D18" s="87"/>
      <c r="E18" s="30"/>
      <c r="F18" s="29"/>
      <c r="G18" s="30"/>
      <c r="H18" s="32"/>
    </row>
    <row r="19" spans="1:8" ht="14.45" customHeight="1" x14ac:dyDescent="0.25">
      <c r="A19" s="28"/>
      <c r="B19" s="31"/>
      <c r="C19" s="93"/>
      <c r="D19" s="87"/>
      <c r="E19" s="30"/>
      <c r="F19" s="29"/>
      <c r="G19" s="30"/>
      <c r="H19" s="32"/>
    </row>
    <row r="20" spans="1:8" ht="14.45" customHeight="1" x14ac:dyDescent="0.25">
      <c r="A20" s="28"/>
      <c r="B20" s="31"/>
      <c r="C20" s="93"/>
      <c r="D20" s="87"/>
      <c r="E20" s="30"/>
      <c r="F20" s="29"/>
      <c r="G20" s="30"/>
      <c r="H20" s="32"/>
    </row>
    <row r="21" spans="1:8" ht="14.45" customHeight="1" x14ac:dyDescent="0.25">
      <c r="A21" s="28"/>
      <c r="B21" s="31"/>
      <c r="C21" s="93"/>
      <c r="D21" s="88"/>
      <c r="E21" s="34"/>
      <c r="F21" s="33"/>
      <c r="G21" s="34"/>
      <c r="H21" s="32"/>
    </row>
    <row r="22" spans="1:8" ht="14.45" customHeight="1" x14ac:dyDescent="0.25">
      <c r="A22" s="28"/>
      <c r="B22" s="31"/>
      <c r="C22" s="95"/>
      <c r="D22" s="89"/>
      <c r="E22" s="34"/>
      <c r="F22" s="35"/>
      <c r="G22" s="34"/>
      <c r="H22" s="32"/>
    </row>
    <row r="23" spans="1:8" x14ac:dyDescent="0.25">
      <c r="A23" s="28"/>
      <c r="B23" s="31"/>
      <c r="C23" s="93"/>
      <c r="D23" s="88"/>
      <c r="E23" s="34"/>
      <c r="F23" s="33"/>
      <c r="G23" s="34"/>
      <c r="H23" s="32"/>
    </row>
    <row r="24" spans="1:8" x14ac:dyDescent="0.25">
      <c r="A24" s="28"/>
      <c r="B24" s="82"/>
      <c r="C24" s="95"/>
      <c r="D24" s="87"/>
      <c r="E24" s="36"/>
      <c r="F24" s="29"/>
      <c r="G24" s="36"/>
    </row>
    <row r="25" spans="1:8" x14ac:dyDescent="0.25">
      <c r="A25" s="37"/>
      <c r="B25" s="83" t="s">
        <v>49</v>
      </c>
      <c r="C25" s="96"/>
      <c r="D25" s="90">
        <f>SUM(D8:D24)</f>
        <v>3</v>
      </c>
      <c r="E25" s="39">
        <f>SUM(E8:E24)</f>
        <v>434488</v>
      </c>
      <c r="F25" s="38">
        <f>SUM(F8:F24)</f>
        <v>3</v>
      </c>
      <c r="G25" s="39">
        <f>SUM(G8:G24)</f>
        <v>428782</v>
      </c>
    </row>
    <row r="26" spans="1:8" x14ac:dyDescent="0.25">
      <c r="A26" s="28"/>
      <c r="B26" s="82"/>
      <c r="C26" s="95"/>
      <c r="D26" s="87"/>
      <c r="E26" s="36"/>
      <c r="F26" s="29"/>
      <c r="G26" s="36"/>
    </row>
    <row r="27" spans="1:8" x14ac:dyDescent="0.25">
      <c r="A27" s="28"/>
      <c r="B27" s="31" t="s">
        <v>54</v>
      </c>
      <c r="C27" s="93"/>
      <c r="D27" s="88"/>
      <c r="E27" s="34"/>
      <c r="F27" s="33"/>
      <c r="G27" s="34"/>
    </row>
    <row r="28" spans="1:8" x14ac:dyDescent="0.25">
      <c r="A28" s="28"/>
      <c r="B28" s="84" t="s">
        <v>50</v>
      </c>
      <c r="C28" s="97"/>
      <c r="D28" s="88">
        <v>1</v>
      </c>
      <c r="E28" s="30">
        <v>9288</v>
      </c>
      <c r="F28" s="30">
        <v>9288</v>
      </c>
      <c r="G28" s="30">
        <v>9288</v>
      </c>
    </row>
    <row r="29" spans="1:8" x14ac:dyDescent="0.25">
      <c r="A29" s="28"/>
      <c r="B29" s="84"/>
      <c r="C29" s="97"/>
      <c r="D29" s="88"/>
      <c r="E29" s="30"/>
      <c r="F29" s="33"/>
      <c r="G29" s="30"/>
    </row>
    <row r="30" spans="1:8" x14ac:dyDescent="0.25">
      <c r="A30" s="37"/>
      <c r="B30" s="85" t="s">
        <v>51</v>
      </c>
      <c r="C30" s="98"/>
      <c r="D30" s="90">
        <f>SUM(D26:D29)</f>
        <v>1</v>
      </c>
      <c r="E30" s="39">
        <f>SUM(E26:E29)</f>
        <v>9288</v>
      </c>
      <c r="F30" s="38">
        <f>SUM(F26:F29)</f>
        <v>9288</v>
      </c>
      <c r="G30" s="39">
        <f>SUM(G26:G29)</f>
        <v>9288</v>
      </c>
    </row>
    <row r="31" spans="1:8" x14ac:dyDescent="0.25">
      <c r="A31" s="28"/>
      <c r="B31" s="82"/>
      <c r="C31" s="95"/>
      <c r="D31" s="87"/>
      <c r="E31" s="36"/>
      <c r="F31" s="29"/>
      <c r="G31" s="36"/>
    </row>
    <row r="32" spans="1:8" ht="15.75" thickBot="1" x14ac:dyDescent="0.3">
      <c r="A32" s="40"/>
      <c r="B32" s="86" t="str">
        <f>B6</f>
        <v>[NAME OF STATUTORY BODY]</v>
      </c>
      <c r="C32" s="99"/>
      <c r="D32" s="91">
        <f>+D30+D25</f>
        <v>4</v>
      </c>
      <c r="E32" s="42">
        <f>+E30+E25</f>
        <v>443776</v>
      </c>
      <c r="F32" s="41">
        <f>+F30+F25</f>
        <v>9291</v>
      </c>
      <c r="G32" s="42">
        <f>+G30+G25</f>
        <v>438070</v>
      </c>
    </row>
    <row r="33" spans="1:7" x14ac:dyDescent="0.25">
      <c r="A33" s="43"/>
      <c r="B33" s="43"/>
      <c r="C33" s="43"/>
      <c r="D33" s="44"/>
      <c r="E33" s="45"/>
      <c r="F33" s="44"/>
      <c r="G33" s="45"/>
    </row>
  </sheetData>
  <sheetProtection algorithmName="SHA-512" hashValue="X5d8RsBUYp57xGk9QGKtoylYwvF52xLOSq3Hj1zlFggWnF8+PtOCRQDV2FXE9J78sE5IgREt7/CIILHCtocgFA==" saltValue="yGV07QhJMzbmjeEemoJhxQ==" spinCount="100000" sheet="1" formatCells="0" formatColumns="0" formatRows="0" insertColumns="0" insertRows="0" insertHyperlinks="0" deleteColumns="0" deleteRows="0" sort="0" autoFilter="0" pivotTables="0"/>
  <mergeCells count="5">
    <mergeCell ref="A1:G1"/>
    <mergeCell ref="A2:G2"/>
    <mergeCell ref="A3:G3"/>
    <mergeCell ref="D5:E5"/>
    <mergeCell ref="F5:G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topLeftCell="A16" workbookViewId="0">
      <selection activeCell="I20" sqref="I20"/>
    </sheetView>
  </sheetViews>
  <sheetFormatPr defaultColWidth="8.85546875" defaultRowHeight="15" x14ac:dyDescent="0.25"/>
  <cols>
    <col min="1" max="1" width="9.28515625" style="64" bestFit="1" customWidth="1"/>
    <col min="2" max="3" width="9.140625" style="64"/>
    <col min="4" max="4" width="9.140625" style="64" customWidth="1"/>
    <col min="5" max="5" width="14.7109375" style="64" customWidth="1"/>
    <col min="6" max="6" width="12.42578125" style="64" customWidth="1"/>
    <col min="7" max="7" width="13.7109375" style="64" customWidth="1"/>
    <col min="8" max="8" width="11.28515625" style="64" bestFit="1" customWidth="1"/>
    <col min="9" max="9" width="14.42578125" style="64" customWidth="1"/>
    <col min="10" max="10" width="12.85546875" style="64" customWidth="1"/>
    <col min="11" max="12" width="14.42578125" style="64" customWidth="1"/>
  </cols>
  <sheetData>
    <row r="1" spans="1:14" s="31" customFormat="1" ht="15.75" x14ac:dyDescent="0.25">
      <c r="A1" s="132" t="s">
        <v>52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4" s="31" customFormat="1" ht="15.75" x14ac:dyDescent="0.25">
      <c r="A2" s="133" t="s">
        <v>102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4" ht="15" customHeight="1" x14ac:dyDescent="0.25">
      <c r="A3" s="133" t="s">
        <v>135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4" ht="15" customHeight="1" thickBot="1" x14ac:dyDescent="0.3">
      <c r="A4" s="47"/>
      <c r="B4" s="48"/>
      <c r="C4" s="49"/>
      <c r="D4" s="50"/>
      <c r="E4" s="50"/>
      <c r="F4" s="51"/>
      <c r="G4" s="51"/>
      <c r="H4" s="51"/>
      <c r="I4" s="51"/>
      <c r="J4" s="51"/>
      <c r="K4" s="51"/>
      <c r="L4" s="51"/>
    </row>
    <row r="5" spans="1:14" ht="15" customHeight="1" x14ac:dyDescent="0.25">
      <c r="A5" s="187" t="s">
        <v>59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9"/>
    </row>
    <row r="6" spans="1:14" ht="15" customHeight="1" x14ac:dyDescent="0.25">
      <c r="A6" s="190" t="s">
        <v>60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2"/>
    </row>
    <row r="7" spans="1:14" ht="39" customHeight="1" x14ac:dyDescent="0.25">
      <c r="A7" s="184" t="s">
        <v>136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6"/>
    </row>
    <row r="8" spans="1:14" ht="15" customHeight="1" x14ac:dyDescent="0.25">
      <c r="A8" s="172" t="s">
        <v>61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4"/>
    </row>
    <row r="9" spans="1:14" ht="15" customHeight="1" x14ac:dyDescent="0.25">
      <c r="A9" s="140" t="s">
        <v>76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75"/>
    </row>
    <row r="10" spans="1:14" ht="15" customHeight="1" x14ac:dyDescent="0.25">
      <c r="A10" s="176" t="s">
        <v>77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8"/>
    </row>
    <row r="11" spans="1:14" ht="44.25" customHeight="1" x14ac:dyDescent="0.25">
      <c r="A11" s="106"/>
      <c r="B11" s="179" t="s">
        <v>62</v>
      </c>
      <c r="C11" s="179"/>
      <c r="D11" s="179"/>
      <c r="E11" s="179"/>
      <c r="F11" s="107">
        <v>2019</v>
      </c>
      <c r="G11" s="107" t="s">
        <v>78</v>
      </c>
      <c r="H11" s="107" t="s">
        <v>79</v>
      </c>
      <c r="I11" s="107" t="s">
        <v>80</v>
      </c>
      <c r="J11" s="107" t="s">
        <v>81</v>
      </c>
      <c r="K11" s="107" t="s">
        <v>82</v>
      </c>
      <c r="L11" s="108" t="s">
        <v>83</v>
      </c>
    </row>
    <row r="12" spans="1:14" ht="15" customHeight="1" x14ac:dyDescent="0.25">
      <c r="A12" s="154" t="s">
        <v>63</v>
      </c>
      <c r="B12" s="155"/>
      <c r="C12" s="155"/>
      <c r="D12" s="155"/>
      <c r="E12" s="155"/>
      <c r="F12" s="52">
        <f>'[1]Statutory Body Budget'!B49</f>
        <v>1018854.1100000001</v>
      </c>
      <c r="G12" s="52">
        <f>'[1]Statutory Body Budget'!C49</f>
        <v>840563.19999999995</v>
      </c>
      <c r="H12" s="52">
        <f>'[1]Statutory Body Budget'!D49</f>
        <v>697057.2</v>
      </c>
      <c r="I12" s="52">
        <f>'[1]Statutory Body Budget'!E49</f>
        <v>697057.2</v>
      </c>
      <c r="J12" s="52">
        <f>'[1]Statutory Body Budget'!F49</f>
        <v>771363.2</v>
      </c>
      <c r="K12" s="52">
        <f>'[1]Statutory Body Budget'!G49</f>
        <v>771363.2</v>
      </c>
      <c r="L12" s="79">
        <f>'[1]Statutory Body Budget'!H49</f>
        <v>771363.2</v>
      </c>
    </row>
    <row r="13" spans="1:14" ht="15" customHeight="1" x14ac:dyDescent="0.25">
      <c r="A13" s="154" t="s">
        <v>64</v>
      </c>
      <c r="B13" s="155"/>
      <c r="C13" s="155"/>
      <c r="D13" s="155"/>
      <c r="E13" s="155"/>
      <c r="F13" s="52">
        <f>'[1]Statutory Body Budget'!B51</f>
        <v>0</v>
      </c>
      <c r="G13" s="52">
        <f>'[1]Statutory Body Budget'!C51</f>
        <v>32100</v>
      </c>
      <c r="H13" s="52">
        <f>'[1]Statutory Body Budget'!D51</f>
        <v>0</v>
      </c>
      <c r="I13" s="52">
        <f>'[1]Statutory Body Budget'!E51</f>
        <v>0</v>
      </c>
      <c r="J13" s="52">
        <f>'[1]Statutory Body Budget'!F51</f>
        <v>1600</v>
      </c>
      <c r="K13" s="52">
        <f>'[1]Statutory Body Budget'!G51</f>
        <v>1600</v>
      </c>
      <c r="L13" s="53">
        <f>'[1]Statutory Body Budget'!H51</f>
        <v>1600</v>
      </c>
      <c r="M13" s="31"/>
      <c r="N13" s="31"/>
    </row>
    <row r="14" spans="1:14" ht="15" customHeight="1" x14ac:dyDescent="0.25">
      <c r="A14" s="180" t="s">
        <v>65</v>
      </c>
      <c r="B14" s="181"/>
      <c r="C14" s="181"/>
      <c r="D14" s="181"/>
      <c r="E14" s="181"/>
      <c r="F14" s="80">
        <f t="shared" ref="F14:L14" si="0">F12+F13</f>
        <v>1018854.1100000001</v>
      </c>
      <c r="G14" s="80">
        <f t="shared" si="0"/>
        <v>872663.2</v>
      </c>
      <c r="H14" s="80">
        <f t="shared" si="0"/>
        <v>697057.2</v>
      </c>
      <c r="I14" s="80">
        <f t="shared" si="0"/>
        <v>697057.2</v>
      </c>
      <c r="J14" s="80">
        <f t="shared" si="0"/>
        <v>772963.2</v>
      </c>
      <c r="K14" s="80">
        <f t="shared" si="0"/>
        <v>772963.2</v>
      </c>
      <c r="L14" s="81">
        <f t="shared" si="0"/>
        <v>772963.2</v>
      </c>
    </row>
    <row r="15" spans="1:14" ht="15" customHeight="1" x14ac:dyDescent="0.25">
      <c r="A15" s="151" t="s">
        <v>66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3"/>
    </row>
    <row r="16" spans="1:14" ht="15" customHeight="1" x14ac:dyDescent="0.25">
      <c r="A16" s="170" t="s">
        <v>67</v>
      </c>
      <c r="B16" s="171"/>
      <c r="C16" s="171"/>
      <c r="D16" s="171"/>
      <c r="E16" s="171"/>
      <c r="F16" s="103">
        <v>1</v>
      </c>
      <c r="G16" s="103">
        <v>1</v>
      </c>
      <c r="H16" s="103">
        <v>1</v>
      </c>
      <c r="I16" s="103">
        <v>1</v>
      </c>
      <c r="J16" s="103">
        <v>1</v>
      </c>
      <c r="K16" s="103">
        <v>1</v>
      </c>
      <c r="L16" s="110"/>
    </row>
    <row r="17" spans="1:12" ht="15" customHeight="1" x14ac:dyDescent="0.25">
      <c r="A17" s="170" t="s">
        <v>68</v>
      </c>
      <c r="B17" s="171"/>
      <c r="C17" s="171"/>
      <c r="D17" s="171"/>
      <c r="E17" s="171"/>
      <c r="F17" s="103">
        <v>1</v>
      </c>
      <c r="G17" s="103">
        <v>1</v>
      </c>
      <c r="H17" s="103">
        <v>1</v>
      </c>
      <c r="I17" s="103">
        <v>1</v>
      </c>
      <c r="J17" s="103">
        <v>1</v>
      </c>
      <c r="K17" s="118" t="s">
        <v>137</v>
      </c>
      <c r="L17" s="119"/>
    </row>
    <row r="18" spans="1:12" ht="15" customHeight="1" x14ac:dyDescent="0.25">
      <c r="A18" s="170" t="s">
        <v>69</v>
      </c>
      <c r="B18" s="171"/>
      <c r="C18" s="171"/>
      <c r="D18" s="171"/>
      <c r="E18" s="171"/>
      <c r="F18" s="103">
        <v>1</v>
      </c>
      <c r="G18" s="103">
        <v>1</v>
      </c>
      <c r="H18" s="103">
        <v>1</v>
      </c>
      <c r="I18" s="103">
        <v>1</v>
      </c>
      <c r="J18" s="103">
        <v>1</v>
      </c>
      <c r="K18" s="118" t="s">
        <v>137</v>
      </c>
      <c r="L18" s="110"/>
    </row>
    <row r="19" spans="1:12" ht="15" customHeight="1" x14ac:dyDescent="0.25">
      <c r="A19" s="170" t="s">
        <v>70</v>
      </c>
      <c r="B19" s="171"/>
      <c r="C19" s="171"/>
      <c r="D19" s="171"/>
      <c r="E19" s="171"/>
      <c r="F19" s="103">
        <v>1</v>
      </c>
      <c r="G19" s="103">
        <v>1</v>
      </c>
      <c r="H19" s="103">
        <v>1</v>
      </c>
      <c r="I19" s="103">
        <v>1</v>
      </c>
      <c r="J19" s="103">
        <v>1</v>
      </c>
      <c r="K19" s="103">
        <v>1</v>
      </c>
      <c r="L19" s="110"/>
    </row>
    <row r="20" spans="1:12" ht="15" customHeight="1" x14ac:dyDescent="0.25">
      <c r="A20" s="136" t="s">
        <v>71</v>
      </c>
      <c r="B20" s="138"/>
      <c r="C20" s="138"/>
      <c r="D20" s="138"/>
      <c r="E20" s="138"/>
      <c r="F20" s="101">
        <f>SUM(F16:F19)</f>
        <v>4</v>
      </c>
      <c r="G20" s="101">
        <f t="shared" ref="G20:L20" si="1">SUM(G16:G19)</f>
        <v>4</v>
      </c>
      <c r="H20" s="101">
        <f t="shared" si="1"/>
        <v>4</v>
      </c>
      <c r="I20" s="101">
        <f t="shared" si="1"/>
        <v>4</v>
      </c>
      <c r="J20" s="101">
        <f t="shared" si="1"/>
        <v>4</v>
      </c>
      <c r="K20" s="101">
        <f t="shared" si="1"/>
        <v>2</v>
      </c>
      <c r="L20" s="102">
        <f t="shared" si="1"/>
        <v>0</v>
      </c>
    </row>
    <row r="21" spans="1:12" ht="15" customHeight="1" x14ac:dyDescent="0.25">
      <c r="A21" s="159" t="s">
        <v>72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1"/>
    </row>
    <row r="22" spans="1:12" ht="15" customHeight="1" x14ac:dyDescent="0.25">
      <c r="A22" s="162" t="s">
        <v>103</v>
      </c>
      <c r="B22" s="163"/>
      <c r="C22" s="163"/>
      <c r="D22" s="163"/>
      <c r="E22" s="163"/>
      <c r="F22" s="163"/>
      <c r="G22" s="163" t="s">
        <v>104</v>
      </c>
      <c r="H22" s="163"/>
      <c r="I22" s="163"/>
      <c r="J22" s="163"/>
      <c r="K22" s="163"/>
      <c r="L22" s="164"/>
    </row>
    <row r="23" spans="1:12" ht="29.25" customHeight="1" x14ac:dyDescent="0.25">
      <c r="A23" s="165" t="s">
        <v>84</v>
      </c>
      <c r="B23" s="166"/>
      <c r="C23" s="166"/>
      <c r="D23" s="166"/>
      <c r="E23" s="166"/>
      <c r="F23" s="167"/>
      <c r="G23" s="168" t="s">
        <v>85</v>
      </c>
      <c r="H23" s="166"/>
      <c r="I23" s="166"/>
      <c r="J23" s="166"/>
      <c r="K23" s="166"/>
      <c r="L23" s="169"/>
    </row>
    <row r="24" spans="1:12" ht="38.25" customHeight="1" x14ac:dyDescent="0.25">
      <c r="A24" s="146" t="s">
        <v>84</v>
      </c>
      <c r="B24" s="147"/>
      <c r="C24" s="147"/>
      <c r="D24" s="147"/>
      <c r="E24" s="147"/>
      <c r="F24" s="148"/>
      <c r="G24" s="149" t="s">
        <v>85</v>
      </c>
      <c r="H24" s="147"/>
      <c r="I24" s="147"/>
      <c r="J24" s="147"/>
      <c r="K24" s="147"/>
      <c r="L24" s="150"/>
    </row>
    <row r="25" spans="1:12" ht="15" customHeight="1" x14ac:dyDescent="0.25">
      <c r="A25" s="151" t="s">
        <v>86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3"/>
    </row>
    <row r="26" spans="1:12" ht="28.5" customHeight="1" x14ac:dyDescent="0.25">
      <c r="A26" s="154" t="s">
        <v>87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6"/>
    </row>
    <row r="27" spans="1:12" ht="16.5" customHeight="1" x14ac:dyDescent="0.25">
      <c r="A27" s="154" t="s">
        <v>88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6"/>
    </row>
    <row r="28" spans="1:12" ht="30" customHeight="1" x14ac:dyDescent="0.25">
      <c r="A28" s="154" t="s">
        <v>89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6"/>
    </row>
    <row r="29" spans="1:12" ht="28.5" customHeight="1" x14ac:dyDescent="0.25">
      <c r="A29" s="157" t="s">
        <v>73</v>
      </c>
      <c r="B29" s="158"/>
      <c r="C29" s="158"/>
      <c r="D29" s="158"/>
      <c r="E29" s="158"/>
      <c r="F29" s="104" t="s">
        <v>94</v>
      </c>
      <c r="G29" s="104" t="s">
        <v>95</v>
      </c>
      <c r="H29" s="104" t="s">
        <v>96</v>
      </c>
      <c r="I29" s="104" t="s">
        <v>97</v>
      </c>
      <c r="J29" s="104" t="s">
        <v>98</v>
      </c>
      <c r="K29" s="104" t="s">
        <v>99</v>
      </c>
      <c r="L29" s="105" t="s">
        <v>100</v>
      </c>
    </row>
    <row r="30" spans="1:12" ht="15" customHeight="1" x14ac:dyDescent="0.25">
      <c r="A30" s="136" t="s">
        <v>74</v>
      </c>
      <c r="B30" s="137"/>
      <c r="C30" s="137"/>
      <c r="D30" s="137"/>
      <c r="E30" s="137"/>
      <c r="F30" s="137"/>
      <c r="G30" s="137"/>
      <c r="H30" s="137"/>
      <c r="I30" s="138"/>
      <c r="J30" s="138"/>
      <c r="K30" s="138"/>
      <c r="L30" s="139"/>
    </row>
    <row r="31" spans="1:12" ht="15" customHeight="1" x14ac:dyDescent="0.25">
      <c r="A31" s="140" t="s">
        <v>90</v>
      </c>
      <c r="B31" s="141"/>
      <c r="C31" s="141"/>
      <c r="D31" s="141"/>
      <c r="E31" s="141"/>
      <c r="F31" s="109"/>
      <c r="G31" s="109"/>
      <c r="H31" s="109"/>
      <c r="I31" s="109"/>
      <c r="J31" s="109"/>
      <c r="K31" s="109"/>
      <c r="L31" s="54"/>
    </row>
    <row r="32" spans="1:12" ht="15" customHeight="1" x14ac:dyDescent="0.25">
      <c r="A32" s="140" t="s">
        <v>91</v>
      </c>
      <c r="B32" s="141"/>
      <c r="C32" s="141"/>
      <c r="D32" s="141"/>
      <c r="E32" s="141"/>
      <c r="F32" s="109"/>
      <c r="G32" s="109"/>
      <c r="H32" s="109"/>
      <c r="I32" s="109"/>
      <c r="J32" s="109"/>
      <c r="K32" s="109"/>
      <c r="L32" s="54"/>
    </row>
    <row r="33" spans="1:12" ht="15" customHeight="1" x14ac:dyDescent="0.25">
      <c r="A33" s="140" t="s">
        <v>92</v>
      </c>
      <c r="B33" s="141"/>
      <c r="C33" s="141"/>
      <c r="D33" s="141"/>
      <c r="E33" s="141"/>
      <c r="F33" s="103"/>
      <c r="G33" s="103"/>
      <c r="H33" s="103"/>
      <c r="I33" s="103"/>
      <c r="J33" s="103"/>
      <c r="K33" s="103"/>
      <c r="L33" s="110"/>
    </row>
    <row r="34" spans="1:12" ht="15" customHeight="1" x14ac:dyDescent="0.25">
      <c r="A34" s="144" t="s">
        <v>93</v>
      </c>
      <c r="B34" s="145"/>
      <c r="C34" s="145"/>
      <c r="D34" s="145"/>
      <c r="E34" s="145"/>
      <c r="F34" s="55"/>
      <c r="G34" s="55"/>
      <c r="H34" s="55"/>
      <c r="I34" s="55"/>
      <c r="J34" s="55"/>
      <c r="K34" s="55"/>
      <c r="L34" s="56"/>
    </row>
    <row r="35" spans="1:12" ht="15" customHeight="1" x14ac:dyDescent="0.25">
      <c r="A35" s="136" t="s">
        <v>75</v>
      </c>
      <c r="B35" s="137"/>
      <c r="C35" s="137"/>
      <c r="D35" s="137"/>
      <c r="E35" s="137"/>
      <c r="F35" s="137"/>
      <c r="G35" s="137"/>
      <c r="H35" s="137"/>
      <c r="I35" s="138"/>
      <c r="J35" s="138"/>
      <c r="K35" s="138"/>
      <c r="L35" s="139"/>
    </row>
    <row r="36" spans="1:12" ht="28.5" customHeight="1" x14ac:dyDescent="0.25">
      <c r="A36" s="140" t="s">
        <v>101</v>
      </c>
      <c r="B36" s="141"/>
      <c r="C36" s="141"/>
      <c r="D36" s="141"/>
      <c r="E36" s="141"/>
      <c r="F36" s="57"/>
      <c r="G36" s="57"/>
      <c r="H36" s="57"/>
      <c r="I36" s="57"/>
      <c r="J36" s="57"/>
      <c r="K36" s="57"/>
      <c r="L36" s="58"/>
    </row>
    <row r="37" spans="1:12" ht="27" customHeight="1" x14ac:dyDescent="0.25">
      <c r="A37" s="140" t="s">
        <v>101</v>
      </c>
      <c r="B37" s="141"/>
      <c r="C37" s="141"/>
      <c r="D37" s="141"/>
      <c r="E37" s="141"/>
      <c r="F37" s="57"/>
      <c r="G37" s="57"/>
      <c r="H37" s="57"/>
      <c r="I37" s="57"/>
      <c r="J37" s="57"/>
      <c r="K37" s="57"/>
      <c r="L37" s="58"/>
    </row>
    <row r="38" spans="1:12" ht="26.25" customHeight="1" x14ac:dyDescent="0.25">
      <c r="A38" s="140" t="s">
        <v>101</v>
      </c>
      <c r="B38" s="141"/>
      <c r="C38" s="141"/>
      <c r="D38" s="141"/>
      <c r="E38" s="141"/>
      <c r="F38" s="59"/>
      <c r="G38" s="59"/>
      <c r="H38" s="59"/>
      <c r="I38" s="59"/>
      <c r="J38" s="59"/>
      <c r="K38" s="59"/>
      <c r="L38" s="60"/>
    </row>
    <row r="39" spans="1:12" ht="48" customHeight="1" thickBot="1" x14ac:dyDescent="0.3">
      <c r="A39" s="142" t="s">
        <v>101</v>
      </c>
      <c r="B39" s="143"/>
      <c r="C39" s="143"/>
      <c r="D39" s="143"/>
      <c r="E39" s="143"/>
      <c r="F39" s="61"/>
      <c r="G39" s="61"/>
      <c r="H39" s="61"/>
      <c r="I39" s="62"/>
      <c r="J39" s="62"/>
      <c r="K39" s="62"/>
      <c r="L39" s="63"/>
    </row>
  </sheetData>
  <sheetProtection algorithmName="SHA-512" hashValue="4mhLJvbEWUWsNnCkcp9UdW/ajAIfIYouxYH9PM7i34zDKLy7kKBHQpGpbEtfbn9GYnaXlMl606ob/0roRdGnNA==" saltValue="KfyOPwbyHRQrulpFadUjyw==" spinCount="100000" sheet="1" objects="1" scenarios="1" formatCells="0" formatColumns="0" formatRows="0" insertColumns="0" insertRows="0" insertHyperlinks="0" deleteColumns="0" deleteRows="0"/>
  <mergeCells count="41">
    <mergeCell ref="A7:L7"/>
    <mergeCell ref="A1:L1"/>
    <mergeCell ref="A2:L2"/>
    <mergeCell ref="A3:L3"/>
    <mergeCell ref="A5:L5"/>
    <mergeCell ref="A6:L6"/>
    <mergeCell ref="A19:E19"/>
    <mergeCell ref="A8:L8"/>
    <mergeCell ref="A9:L9"/>
    <mergeCell ref="A10:L10"/>
    <mergeCell ref="B11:E11"/>
    <mergeCell ref="A12:E12"/>
    <mergeCell ref="A13:E13"/>
    <mergeCell ref="A14:E14"/>
    <mergeCell ref="A15:L15"/>
    <mergeCell ref="A16:E16"/>
    <mergeCell ref="A17:E17"/>
    <mergeCell ref="A18:E18"/>
    <mergeCell ref="A20:E20"/>
    <mergeCell ref="A21:L21"/>
    <mergeCell ref="A22:F22"/>
    <mergeCell ref="G22:L22"/>
    <mergeCell ref="A23:F23"/>
    <mergeCell ref="G23:L23"/>
    <mergeCell ref="A34:E34"/>
    <mergeCell ref="A24:F24"/>
    <mergeCell ref="G24:L24"/>
    <mergeCell ref="A25:L25"/>
    <mergeCell ref="A26:L26"/>
    <mergeCell ref="A27:L27"/>
    <mergeCell ref="A28:L28"/>
    <mergeCell ref="A29:E29"/>
    <mergeCell ref="A30:L30"/>
    <mergeCell ref="A31:E31"/>
    <mergeCell ref="A32:E32"/>
    <mergeCell ref="A33:E33"/>
    <mergeCell ref="A35:L35"/>
    <mergeCell ref="A36:E36"/>
    <mergeCell ref="A37:E37"/>
    <mergeCell ref="A38:E38"/>
    <mergeCell ref="A39:E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Statutory Body Budget</vt:lpstr>
      <vt:lpstr>Statutory Body HR</vt:lpstr>
      <vt:lpstr>Statutory Body KPI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GoA</dc:creator>
  <cp:lastModifiedBy>Marisa Harding Hodge</cp:lastModifiedBy>
  <cp:lastPrinted>2020-11-11T14:03:57Z</cp:lastPrinted>
  <dcterms:created xsi:type="dcterms:W3CDTF">2020-08-17T12:56:08Z</dcterms:created>
  <dcterms:modified xsi:type="dcterms:W3CDTF">2021-03-10T12:49:22Z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